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raciela Castro Mtz\Desktop\grace\todo lo de calidad\ENERGIAS 2019\"/>
    </mc:Choice>
  </mc:AlternateContent>
  <bookViews>
    <workbookView xWindow="0" yWindow="0" windowWidth="19410" windowHeight="7755" tabRatio="945" firstSheet="11" activeTab="12"/>
  </bookViews>
  <sheets>
    <sheet name="Hoja1" sheetId="18" state="hidden" r:id="rId1"/>
    <sheet name="Hoja2" sheetId="19" state="hidden" r:id="rId2"/>
    <sheet name="Hoja3" sheetId="20" state="hidden" r:id="rId3"/>
    <sheet name="Hoja4" sheetId="21" state="hidden" r:id="rId4"/>
    <sheet name="Hoja5" sheetId="22" state="hidden" r:id="rId5"/>
    <sheet name="Hoja6" sheetId="23" state="hidden" r:id="rId6"/>
    <sheet name="Hoja7" sheetId="24" state="hidden" r:id="rId7"/>
    <sheet name="Hoja8" sheetId="25" state="hidden" r:id="rId8"/>
    <sheet name="Hoja9" sheetId="26" state="hidden" r:id="rId9"/>
    <sheet name="Hoja10" sheetId="27" state="hidden" r:id="rId10"/>
    <sheet name="Hoja11" sheetId="28" state="hidden" r:id="rId11"/>
    <sheet name="Inventario Energía" sheetId="1" r:id="rId12"/>
    <sheet name="Combustible" sheetId="6" r:id="rId13"/>
    <sheet name="Plan de acciones " sheetId="29" r:id="rId14"/>
    <sheet name="energias 2018" sheetId="30" r:id="rId15"/>
    <sheet name="TABLAS 2" sheetId="9" state="hidden" r:id="rId16"/>
    <sheet name="pago luz 2019" sheetId="10" r:id="rId17"/>
    <sheet name="tabla dinamica " sheetId="7" r:id="rId18"/>
  </sheets>
  <definedNames>
    <definedName name="_xlnm._FilterDatabase" localSheetId="12" hidden="1">Combustible!#REF!</definedName>
    <definedName name="_xlnm._FilterDatabase" localSheetId="11" hidden="1">'Inventario Energía'!$A$2:$K$441</definedName>
    <definedName name="_xlnm.Print_Area" localSheetId="11">'Inventario Energía'!$A$1:$K$441</definedName>
    <definedName name="_xlnm.Print_Area" localSheetId="17">'tabla dinamica '!$A$1:$R$231</definedName>
    <definedName name="_xlnm.Print_Area" localSheetId="15">'TABLAS 2'!$A$1:$J$34</definedName>
  </definedNames>
  <calcPr calcId="162913"/>
  <pivotCaches>
    <pivotCache cacheId="0" r:id="rId19"/>
  </pivotCaches>
</workbook>
</file>

<file path=xl/calcChain.xml><?xml version="1.0" encoding="utf-8"?>
<calcChain xmlns="http://schemas.openxmlformats.org/spreadsheetml/2006/main">
  <c r="G442" i="1" l="1"/>
  <c r="H442" i="1"/>
  <c r="I442" i="1"/>
  <c r="J442" i="1"/>
  <c r="K442" i="1"/>
  <c r="J4" i="6" l="1"/>
  <c r="N6" i="30" l="1"/>
  <c r="N33" i="30" l="1"/>
  <c r="N32" i="30"/>
  <c r="N31" i="30"/>
  <c r="N30" i="30"/>
  <c r="N29" i="30"/>
  <c r="N28" i="30"/>
  <c r="N27" i="30"/>
  <c r="M18" i="30"/>
  <c r="L18" i="30"/>
  <c r="K18" i="30"/>
  <c r="J18" i="30"/>
  <c r="I18" i="30"/>
  <c r="G18" i="30"/>
  <c r="F18" i="30"/>
  <c r="E18" i="30"/>
  <c r="C18" i="30"/>
  <c r="C20" i="30" s="1"/>
  <c r="N17" i="30"/>
  <c r="N16" i="30"/>
  <c r="N15" i="30"/>
  <c r="N14" i="30"/>
  <c r="N13" i="30"/>
  <c r="N12" i="30"/>
  <c r="N11" i="30"/>
  <c r="N10" i="30"/>
  <c r="N9" i="30"/>
  <c r="N8" i="30"/>
  <c r="N7" i="30"/>
  <c r="H12" i="10"/>
  <c r="H13" i="10"/>
  <c r="H14" i="10"/>
  <c r="G12" i="10"/>
  <c r="G13" i="10"/>
  <c r="G14" i="10"/>
  <c r="N34" i="30" l="1"/>
  <c r="N18" i="30"/>
  <c r="G3" i="10"/>
  <c r="H3" i="10"/>
  <c r="G4" i="10"/>
  <c r="H4" i="10"/>
  <c r="G5" i="10"/>
  <c r="H5" i="10"/>
  <c r="G6" i="10"/>
  <c r="H6" i="10"/>
  <c r="G7" i="10"/>
  <c r="H7" i="10"/>
  <c r="G8" i="10"/>
  <c r="H8" i="10"/>
  <c r="G9" i="10"/>
  <c r="H9" i="10"/>
  <c r="G10" i="10"/>
  <c r="H10" i="10"/>
  <c r="G11" i="10"/>
  <c r="H11" i="10"/>
  <c r="C15" i="6"/>
  <c r="J14" i="6"/>
  <c r="J13" i="6"/>
  <c r="J12" i="6"/>
  <c r="J11" i="6"/>
  <c r="J10" i="6"/>
  <c r="J9" i="6"/>
  <c r="J8" i="6"/>
  <c r="J7" i="6"/>
  <c r="J6" i="6"/>
  <c r="J5" i="6"/>
  <c r="J3" i="6"/>
  <c r="K417" i="1" l="1"/>
  <c r="K434" i="1"/>
  <c r="K396" i="1"/>
  <c r="K401" i="1"/>
  <c r="K428" i="1"/>
  <c r="K399" i="1"/>
  <c r="K416" i="1"/>
  <c r="K415" i="1"/>
  <c r="K404" i="1"/>
  <c r="K414" i="1"/>
  <c r="K406" i="1"/>
  <c r="K426" i="1"/>
  <c r="K425" i="1"/>
  <c r="K413" i="1"/>
  <c r="K431" i="1"/>
  <c r="K409" i="1"/>
  <c r="K402" i="1"/>
  <c r="K403" i="1"/>
  <c r="K418" i="1"/>
  <c r="K439" i="1"/>
  <c r="K407" i="1"/>
  <c r="K433" i="1"/>
  <c r="K420" i="1"/>
  <c r="K419" i="1"/>
  <c r="K437" i="1"/>
  <c r="K432" i="1"/>
  <c r="K440" i="1"/>
  <c r="K405" i="1"/>
  <c r="K429" i="1"/>
  <c r="K441" i="1"/>
  <c r="K436" i="1"/>
  <c r="K430" i="1"/>
  <c r="K424" i="1"/>
  <c r="K412" i="1"/>
  <c r="K411" i="1"/>
  <c r="K397" i="1"/>
  <c r="K408" i="1"/>
  <c r="K400" i="1"/>
  <c r="K435" i="1"/>
  <c r="K410" i="1"/>
  <c r="K398" i="1"/>
  <c r="K438" i="1"/>
  <c r="K427" i="1"/>
  <c r="K423" i="1"/>
  <c r="K422" i="1"/>
  <c r="K421" i="1"/>
  <c r="K395" i="1"/>
  <c r="K393" i="1"/>
  <c r="K394" i="1"/>
  <c r="K392" i="1"/>
  <c r="K385" i="1"/>
  <c r="K382" i="1"/>
  <c r="K389" i="1"/>
  <c r="K383" i="1"/>
  <c r="K384" i="1"/>
  <c r="K390" i="1"/>
  <c r="K391" i="1"/>
  <c r="K388" i="1"/>
  <c r="K387" i="1"/>
  <c r="K386" i="1"/>
  <c r="K360" i="1"/>
  <c r="K359" i="1"/>
  <c r="K358" i="1"/>
  <c r="K357" i="1"/>
  <c r="K356" i="1"/>
  <c r="K355" i="1"/>
  <c r="K363" i="1"/>
  <c r="K305" i="1"/>
  <c r="K313" i="1"/>
  <c r="K311" i="1"/>
  <c r="K316" i="1"/>
  <c r="K315" i="1"/>
  <c r="K304" i="1"/>
  <c r="K354" i="1"/>
  <c r="K378" i="1"/>
  <c r="K312" i="1"/>
  <c r="K374" i="1"/>
  <c r="K323" i="1"/>
  <c r="K307" i="1"/>
  <c r="K353" i="1"/>
  <c r="K352" i="1"/>
  <c r="K351" i="1"/>
  <c r="K350" i="1"/>
  <c r="K349" i="1"/>
  <c r="K348" i="1"/>
  <c r="K310" i="1"/>
  <c r="K373" i="1"/>
  <c r="K347" i="1"/>
  <c r="K321" i="1"/>
  <c r="K364" i="1"/>
  <c r="K306" i="1"/>
  <c r="K375" i="1"/>
  <c r="K314" i="1"/>
  <c r="K309" i="1"/>
  <c r="K372" i="1"/>
  <c r="K308" i="1"/>
  <c r="K371" i="1"/>
  <c r="K346" i="1"/>
  <c r="K345" i="1"/>
  <c r="K344" i="1"/>
  <c r="K343" i="1"/>
  <c r="K317" i="1"/>
  <c r="K342" i="1"/>
  <c r="K341" i="1"/>
  <c r="K340" i="1"/>
  <c r="K339" i="1"/>
  <c r="K338" i="1"/>
  <c r="K303" i="1"/>
  <c r="K362" i="1"/>
  <c r="K337" i="1"/>
  <c r="K328" i="1"/>
  <c r="K370" i="1"/>
  <c r="K361" i="1"/>
  <c r="K336" i="1"/>
  <c r="K327" i="1"/>
  <c r="K369" i="1"/>
  <c r="K335" i="1"/>
  <c r="K302" i="1"/>
  <c r="K326" i="1"/>
  <c r="K368" i="1"/>
  <c r="K334" i="1"/>
  <c r="K333" i="1"/>
  <c r="K377" i="1"/>
  <c r="K325" i="1"/>
  <c r="K324" i="1"/>
  <c r="K367" i="1"/>
  <c r="K332" i="1"/>
  <c r="K331" i="1"/>
  <c r="K376" i="1"/>
  <c r="K322" i="1"/>
  <c r="K320" i="1"/>
  <c r="K366" i="1"/>
  <c r="K330" i="1"/>
  <c r="K329" i="1"/>
  <c r="K319" i="1"/>
  <c r="K318" i="1"/>
  <c r="K365" i="1"/>
  <c r="K285" i="1"/>
  <c r="K284" i="1"/>
  <c r="K286" i="1"/>
  <c r="K271" i="1"/>
  <c r="K272" i="1"/>
  <c r="K289" i="1"/>
  <c r="K283" i="1"/>
  <c r="K287" i="1"/>
  <c r="K270" i="1"/>
  <c r="K297" i="1"/>
  <c r="K288" i="1"/>
  <c r="K294" i="1"/>
  <c r="K266" i="1"/>
  <c r="K299" i="1"/>
  <c r="K278" i="1"/>
  <c r="K296" i="1"/>
  <c r="K269" i="1"/>
  <c r="K268" i="1"/>
  <c r="K282" i="1"/>
  <c r="K301" i="1"/>
  <c r="K277" i="1"/>
  <c r="K293" i="1"/>
  <c r="K281" i="1"/>
  <c r="K300" i="1"/>
  <c r="K276" i="1"/>
  <c r="K292" i="1"/>
  <c r="K280" i="1"/>
  <c r="K275" i="1"/>
  <c r="K291" i="1"/>
  <c r="K290" i="1"/>
  <c r="K279" i="1"/>
  <c r="K298" i="1"/>
  <c r="K295" i="1"/>
  <c r="K267" i="1"/>
  <c r="K273" i="1"/>
  <c r="K274" i="1"/>
  <c r="K190" i="1"/>
  <c r="K188" i="1"/>
  <c r="K186" i="1"/>
  <c r="K185" i="1"/>
  <c r="K174" i="1"/>
  <c r="K172" i="1"/>
  <c r="K165" i="1"/>
  <c r="K164" i="1"/>
  <c r="K170" i="1"/>
  <c r="K168" i="1"/>
  <c r="K163" i="1"/>
  <c r="K162" i="1"/>
  <c r="K237" i="1"/>
  <c r="K235" i="1"/>
  <c r="K236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38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182" i="1"/>
  <c r="K181" i="1"/>
  <c r="K180" i="1"/>
  <c r="K179" i="1"/>
  <c r="K178" i="1"/>
  <c r="K177" i="1"/>
  <c r="K175" i="1"/>
  <c r="K173" i="1"/>
  <c r="K171" i="1"/>
  <c r="K169" i="1"/>
  <c r="K167" i="1"/>
  <c r="K1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184" i="1"/>
  <c r="K18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89" i="1"/>
  <c r="K187" i="1"/>
  <c r="K252" i="1"/>
  <c r="K176" i="1"/>
  <c r="K239" i="1"/>
  <c r="K55" i="1"/>
  <c r="K54" i="1"/>
  <c r="K44" i="1"/>
  <c r="K42" i="1"/>
  <c r="K52" i="1"/>
  <c r="K50" i="1"/>
  <c r="K40" i="1"/>
  <c r="K38" i="1"/>
  <c r="K28" i="1"/>
  <c r="K132" i="1"/>
  <c r="K58" i="1"/>
  <c r="K57" i="1"/>
  <c r="K56" i="1"/>
  <c r="K74" i="1"/>
  <c r="K151" i="1"/>
  <c r="K72" i="1"/>
  <c r="K133" i="1"/>
  <c r="K70" i="1"/>
  <c r="K161" i="1"/>
  <c r="K160" i="1"/>
  <c r="K159" i="1"/>
  <c r="K158" i="1"/>
  <c r="K157" i="1"/>
  <c r="K156" i="1"/>
  <c r="K155" i="1"/>
  <c r="K154" i="1"/>
  <c r="K153" i="1"/>
  <c r="K152" i="1"/>
  <c r="K35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1" i="1"/>
  <c r="K99" i="1"/>
  <c r="K98" i="1"/>
  <c r="K97" i="1"/>
  <c r="K96" i="1"/>
  <c r="K95" i="1"/>
  <c r="K94" i="1"/>
  <c r="K92" i="1"/>
  <c r="K91" i="1"/>
  <c r="K88" i="1"/>
  <c r="K86" i="1"/>
  <c r="K85" i="1"/>
  <c r="K84" i="1"/>
  <c r="K83" i="1"/>
  <c r="K82" i="1"/>
  <c r="K81" i="1"/>
  <c r="K80" i="1"/>
  <c r="K79" i="1"/>
  <c r="K78" i="1"/>
  <c r="K77" i="1"/>
  <c r="K65" i="1"/>
  <c r="K61" i="1"/>
  <c r="K53" i="1"/>
  <c r="K51" i="1"/>
  <c r="K49" i="1"/>
  <c r="K48" i="1"/>
  <c r="K47" i="1"/>
  <c r="K46" i="1"/>
  <c r="K45" i="1"/>
  <c r="K43" i="1"/>
  <c r="K41" i="1"/>
  <c r="K39" i="1"/>
  <c r="K37" i="1"/>
  <c r="K36" i="1"/>
  <c r="K34" i="1"/>
  <c r="K32" i="1"/>
  <c r="K31" i="1"/>
  <c r="K30" i="1"/>
  <c r="K29" i="1"/>
  <c r="K93" i="1"/>
  <c r="K33" i="1"/>
  <c r="K90" i="1"/>
  <c r="K89" i="1"/>
  <c r="K87" i="1"/>
  <c r="K76" i="1"/>
  <c r="K75" i="1"/>
  <c r="K73" i="1"/>
  <c r="K71" i="1"/>
  <c r="K69" i="1"/>
  <c r="K68" i="1"/>
  <c r="K59" i="1"/>
  <c r="K67" i="1"/>
  <c r="K66" i="1"/>
  <c r="K64" i="1"/>
  <c r="K63" i="1"/>
  <c r="K62" i="1"/>
  <c r="K60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381" i="1"/>
  <c r="K380" i="1"/>
  <c r="K379" i="1"/>
  <c r="K17" i="1"/>
  <c r="K27" i="1"/>
  <c r="K25" i="1"/>
  <c r="K20" i="1"/>
  <c r="K16" i="1"/>
  <c r="K26" i="1"/>
  <c r="K24" i="1"/>
  <c r="K19" i="1"/>
  <c r="K23" i="1"/>
  <c r="K18" i="1"/>
  <c r="K22" i="1"/>
  <c r="K21" i="1"/>
  <c r="K11" i="1"/>
  <c r="K9" i="1"/>
  <c r="K10" i="1"/>
  <c r="K13" i="1"/>
  <c r="K14" i="1"/>
  <c r="K15" i="1"/>
  <c r="K12" i="1"/>
  <c r="K5" i="1"/>
  <c r="K4" i="1"/>
  <c r="K8" i="1"/>
  <c r="K6" i="1"/>
  <c r="K7" i="1"/>
  <c r="K3" i="1"/>
  <c r="J444" i="1" l="1"/>
  <c r="J446" i="1"/>
  <c r="J445" i="1"/>
  <c r="J447" i="1"/>
  <c r="J443" i="1"/>
  <c r="F15" i="10"/>
  <c r="E15" i="10"/>
  <c r="D15" i="10"/>
  <c r="C15" i="10"/>
  <c r="L3" i="1"/>
  <c r="L5" i="1" s="1"/>
  <c r="L6" i="1" l="1"/>
  <c r="L7" i="1" l="1"/>
  <c r="L8" i="1" s="1"/>
  <c r="L9" i="1" l="1"/>
  <c r="L10" i="1" l="1"/>
  <c r="L11" i="1" l="1"/>
  <c r="L12" i="1" l="1"/>
  <c r="L13" i="1" s="1"/>
  <c r="L14" i="1" l="1"/>
  <c r="L15" i="1" s="1"/>
  <c r="L16" i="1" l="1"/>
  <c r="L17" i="1" l="1"/>
  <c r="L18" i="1" l="1"/>
  <c r="L19" i="1" l="1"/>
  <c r="L20" i="1" l="1"/>
  <c r="L21" i="1" s="1"/>
  <c r="L22" i="1" l="1"/>
  <c r="L23" i="1" s="1"/>
  <c r="L24" i="1" l="1"/>
  <c r="L25" i="1" l="1"/>
  <c r="L26" i="1" l="1"/>
  <c r="L27" i="1" l="1"/>
  <c r="L28" i="1" s="1"/>
  <c r="L29" i="1" l="1"/>
  <c r="L30" i="1" l="1"/>
  <c r="L31" i="1" s="1"/>
  <c r="L32" i="1" l="1"/>
  <c r="L33" i="1" l="1"/>
  <c r="L34" i="1" l="1"/>
  <c r="L35" i="1" l="1"/>
  <c r="L36" i="1" l="1"/>
  <c r="L37" i="1" l="1"/>
  <c r="L38" i="1" l="1"/>
  <c r="L39" i="1" l="1"/>
  <c r="L40" i="1" l="1"/>
  <c r="L41" i="1" l="1"/>
  <c r="L42" i="1" l="1"/>
  <c r="L43" i="1" l="1"/>
  <c r="L44" i="1" l="1"/>
  <c r="L45" i="1" l="1"/>
  <c r="L46" i="1" l="1"/>
  <c r="L47" i="1" l="1"/>
  <c r="L48" i="1" l="1"/>
  <c r="L49" i="1" l="1"/>
  <c r="L50" i="1" l="1"/>
  <c r="L51" i="1" l="1"/>
  <c r="L52" i="1" l="1"/>
  <c r="L53" i="1" l="1"/>
  <c r="L54" i="1" l="1"/>
  <c r="L55" i="1" l="1"/>
  <c r="L56" i="1" l="1"/>
  <c r="L57" i="1" l="1"/>
  <c r="L58" i="1" l="1"/>
  <c r="L59" i="1" l="1"/>
  <c r="L60" i="1" l="1"/>
  <c r="L61" i="1" l="1"/>
  <c r="L62" i="1" l="1"/>
  <c r="L63" i="1" l="1"/>
  <c r="L64" i="1" l="1"/>
  <c r="L65" i="1" l="1"/>
  <c r="L66" i="1" l="1"/>
  <c r="L67" i="1" l="1"/>
  <c r="L68" i="1" l="1"/>
  <c r="L69" i="1" l="1"/>
  <c r="L70" i="1" l="1"/>
  <c r="L71" i="1" l="1"/>
  <c r="L72" i="1" l="1"/>
  <c r="L73" i="1" l="1"/>
  <c r="L74" i="1" l="1"/>
  <c r="L75" i="1" l="1"/>
  <c r="L76" i="1" l="1"/>
  <c r="L77" i="1" l="1"/>
  <c r="L78" i="1" l="1"/>
  <c r="L79" i="1" l="1"/>
  <c r="L80" i="1" l="1"/>
  <c r="L81" i="1" l="1"/>
  <c r="L82" i="1" l="1"/>
  <c r="L83" i="1" l="1"/>
  <c r="L84" i="1" l="1"/>
  <c r="L85" i="1" s="1"/>
  <c r="L86" i="1" l="1"/>
  <c r="L87" i="1" l="1"/>
  <c r="L88" i="1" l="1"/>
  <c r="L89" i="1" l="1"/>
  <c r="L90" i="1" s="1"/>
  <c r="L91" i="1" l="1"/>
  <c r="L92" i="1" s="1"/>
  <c r="L93" i="1" l="1"/>
  <c r="L94" i="1" s="1"/>
  <c r="L95" i="1" l="1"/>
  <c r="L96" i="1" l="1"/>
  <c r="L97" i="1" s="1"/>
  <c r="L98" i="1" l="1"/>
  <c r="L99" i="1" s="1"/>
  <c r="L100" i="1" l="1"/>
  <c r="L101" i="1" s="1"/>
  <c r="L102" i="1" l="1"/>
  <c r="L103" i="1" s="1"/>
  <c r="L104" i="1" l="1"/>
  <c r="L105" i="1" s="1"/>
  <c r="L106" i="1" l="1"/>
  <c r="L107" i="1" s="1"/>
  <c r="L108" i="1" l="1"/>
  <c r="L109" i="1" s="1"/>
  <c r="L110" i="1" l="1"/>
  <c r="L111" i="1" s="1"/>
  <c r="L112" i="1" l="1"/>
  <c r="L113" i="1" l="1"/>
  <c r="L114" i="1" l="1"/>
  <c r="L115" i="1" l="1"/>
  <c r="L116" i="1" l="1"/>
  <c r="L117" i="1" l="1"/>
  <c r="L118" i="1" l="1"/>
  <c r="L119" i="1" l="1"/>
  <c r="L120" i="1" l="1"/>
  <c r="L121" i="1" s="1"/>
  <c r="L122" i="1" l="1"/>
  <c r="L123" i="1" l="1"/>
  <c r="L124" i="1" l="1"/>
  <c r="L125" i="1" l="1"/>
  <c r="L126" i="1" l="1"/>
  <c r="L127" i="1" l="1"/>
  <c r="L128" i="1" l="1"/>
  <c r="L129" i="1" l="1"/>
  <c r="L130" i="1" l="1"/>
  <c r="L131" i="1" l="1"/>
  <c r="L132" i="1" l="1"/>
  <c r="L133" i="1" l="1"/>
  <c r="L134" i="1" l="1"/>
  <c r="L135" i="1" l="1"/>
  <c r="L136" i="1" l="1"/>
  <c r="L137" i="1" l="1"/>
  <c r="L138" i="1" l="1"/>
  <c r="L139" i="1" l="1"/>
  <c r="L140" i="1" l="1"/>
  <c r="L141" i="1" l="1"/>
  <c r="L142" i="1" l="1"/>
  <c r="L143" i="1" l="1"/>
  <c r="L144" i="1" l="1"/>
  <c r="L145" i="1" l="1"/>
  <c r="L146" i="1" l="1"/>
  <c r="L147" i="1" l="1"/>
  <c r="L148" i="1" l="1"/>
  <c r="L149" i="1" l="1"/>
  <c r="L150" i="1" l="1"/>
  <c r="L151" i="1" l="1"/>
  <c r="L152" i="1" l="1"/>
  <c r="L153" i="1" l="1"/>
  <c r="L154" i="1" l="1"/>
  <c r="L155" i="1" l="1"/>
  <c r="L156" i="1" l="1"/>
  <c r="L157" i="1" l="1"/>
  <c r="L158" i="1" l="1"/>
  <c r="L159" i="1" s="1"/>
  <c r="L160" i="1" l="1"/>
  <c r="L161" i="1" l="1"/>
  <c r="L162" i="1" l="1"/>
  <c r="L163" i="1" l="1"/>
  <c r="L164" i="1" s="1"/>
  <c r="L165" i="1" l="1"/>
  <c r="L166" i="1" s="1"/>
  <c r="L167" i="1" l="1"/>
  <c r="L168" i="1" l="1"/>
  <c r="L169" i="1" l="1"/>
  <c r="L170" i="1" l="1"/>
  <c r="L171" i="1" l="1"/>
  <c r="L172" i="1" l="1"/>
  <c r="L173" i="1" s="1"/>
  <c r="L174" i="1" l="1"/>
  <c r="L175" i="1" s="1"/>
  <c r="L176" i="1" l="1"/>
  <c r="L177" i="1" s="1"/>
  <c r="L178" i="1" l="1"/>
  <c r="L179" i="1" l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 s="1"/>
  <c r="L263" i="1" s="1"/>
  <c r="L264" i="1" s="1"/>
  <c r="L265" i="1" s="1"/>
  <c r="L266" i="1" s="1"/>
  <c r="L267" i="1" s="1"/>
  <c r="L268" i="1" s="1"/>
  <c r="L269" i="1" s="1"/>
  <c r="L270" i="1" s="1"/>
  <c r="L271" i="1" s="1"/>
  <c r="L272" i="1" s="1"/>
  <c r="L273" i="1" s="1"/>
  <c r="L274" i="1" s="1"/>
  <c r="L275" i="1" s="1"/>
  <c r="L276" i="1" s="1"/>
  <c r="L277" i="1" s="1"/>
  <c r="L278" i="1" s="1"/>
  <c r="L279" i="1" s="1"/>
  <c r="L280" i="1" s="1"/>
  <c r="L281" i="1" s="1"/>
  <c r="L282" i="1" s="1"/>
  <c r="L283" i="1" s="1"/>
  <c r="L284" i="1" s="1"/>
  <c r="L285" i="1" s="1"/>
  <c r="L286" i="1" s="1"/>
  <c r="L287" i="1" s="1"/>
  <c r="L288" i="1" s="1"/>
  <c r="L289" i="1" s="1"/>
  <c r="L290" i="1" s="1"/>
  <c r="L291" i="1" s="1"/>
  <c r="L292" i="1" s="1"/>
  <c r="L293" i="1" s="1"/>
  <c r="L294" i="1" s="1"/>
  <c r="L295" i="1" s="1"/>
  <c r="L296" i="1" s="1"/>
  <c r="L297" i="1" s="1"/>
  <c r="L298" i="1" s="1"/>
  <c r="L299" i="1" s="1"/>
  <c r="L300" i="1" s="1"/>
  <c r="L301" i="1" s="1"/>
  <c r="L302" i="1" s="1"/>
  <c r="L303" i="1" s="1"/>
  <c r="L304" i="1" s="1"/>
  <c r="L305" i="1" s="1"/>
  <c r="L306" i="1" s="1"/>
  <c r="L307" i="1" s="1"/>
  <c r="L308" i="1" s="1"/>
  <c r="L309" i="1" s="1"/>
  <c r="L310" i="1" s="1"/>
  <c r="L311" i="1" s="1"/>
  <c r="L312" i="1" s="1"/>
  <c r="L313" i="1" s="1"/>
  <c r="L314" i="1" s="1"/>
  <c r="L315" i="1" s="1"/>
  <c r="L316" i="1" s="1"/>
  <c r="L317" i="1" s="1"/>
  <c r="L318" i="1" s="1"/>
  <c r="L319" i="1" s="1"/>
  <c r="L320" i="1" s="1"/>
  <c r="L321" i="1" s="1"/>
  <c r="L322" i="1" s="1"/>
  <c r="L323" i="1" s="1"/>
  <c r="L324" i="1" s="1"/>
  <c r="L325" i="1" s="1"/>
  <c r="L326" i="1" s="1"/>
  <c r="L327" i="1" s="1"/>
  <c r="L328" i="1" s="1"/>
  <c r="L329" i="1" s="1"/>
  <c r="L330" i="1" s="1"/>
  <c r="L331" i="1" s="1"/>
  <c r="L332" i="1" s="1"/>
  <c r="L333" i="1" s="1"/>
  <c r="L334" i="1" s="1"/>
  <c r="L335" i="1" s="1"/>
  <c r="L336" i="1" s="1"/>
  <c r="L337" i="1" s="1"/>
  <c r="L338" i="1" s="1"/>
  <c r="L339" i="1" s="1"/>
  <c r="L340" i="1" s="1"/>
  <c r="L341" i="1" s="1"/>
  <c r="L342" i="1" s="1"/>
  <c r="L343" i="1" s="1"/>
  <c r="L344" i="1" s="1"/>
  <c r="L345" i="1" s="1"/>
  <c r="L346" i="1" s="1"/>
  <c r="L347" i="1" s="1"/>
  <c r="L348" i="1" s="1"/>
  <c r="L349" i="1" s="1"/>
  <c r="L350" i="1" s="1"/>
  <c r="L351" i="1" s="1"/>
  <c r="L352" i="1" s="1"/>
  <c r="L353" i="1" s="1"/>
  <c r="L354" i="1" s="1"/>
  <c r="L355" i="1" s="1"/>
  <c r="L356" i="1" s="1"/>
  <c r="L357" i="1" s="1"/>
  <c r="L358" i="1" s="1"/>
  <c r="L359" i="1" s="1"/>
  <c r="L360" i="1" s="1"/>
  <c r="L361" i="1" s="1"/>
  <c r="L362" i="1" s="1"/>
  <c r="L363" i="1" s="1"/>
  <c r="L364" i="1" s="1"/>
  <c r="L365" i="1" s="1"/>
  <c r="L366" i="1" s="1"/>
  <c r="L367" i="1" s="1"/>
  <c r="L368" i="1" s="1"/>
  <c r="L369" i="1" s="1"/>
  <c r="L370" i="1" s="1"/>
  <c r="L371" i="1" s="1"/>
  <c r="L372" i="1" s="1"/>
  <c r="L373" i="1" s="1"/>
  <c r="L374" i="1" s="1"/>
  <c r="L375" i="1" s="1"/>
  <c r="L376" i="1" s="1"/>
  <c r="L377" i="1" s="1"/>
  <c r="L378" i="1" s="1"/>
  <c r="L379" i="1" s="1"/>
  <c r="L380" i="1" s="1"/>
  <c r="L381" i="1" s="1"/>
  <c r="L382" i="1" s="1"/>
  <c r="L383" i="1" s="1"/>
  <c r="L384" i="1" s="1"/>
  <c r="L385" i="1" s="1"/>
  <c r="L386" i="1" s="1"/>
  <c r="L387" i="1" s="1"/>
  <c r="L388" i="1" s="1"/>
  <c r="L389" i="1" s="1"/>
  <c r="L390" i="1" s="1"/>
  <c r="L391" i="1" s="1"/>
  <c r="L392" i="1" s="1"/>
  <c r="L393" i="1" s="1"/>
  <c r="L394" i="1" s="1"/>
  <c r="L395" i="1" s="1"/>
  <c r="L396" i="1" s="1"/>
  <c r="L397" i="1" s="1"/>
  <c r="L398" i="1" s="1"/>
  <c r="L399" i="1" s="1"/>
  <c r="L400" i="1" s="1"/>
  <c r="L401" i="1" s="1"/>
  <c r="L402" i="1" s="1"/>
  <c r="L403" i="1" s="1"/>
  <c r="L404" i="1" s="1"/>
  <c r="L405" i="1" s="1"/>
  <c r="L406" i="1" s="1"/>
  <c r="L407" i="1" s="1"/>
  <c r="L408" i="1" s="1"/>
  <c r="L409" i="1" s="1"/>
  <c r="L410" i="1" s="1"/>
  <c r="L411" i="1" s="1"/>
  <c r="L412" i="1" s="1"/>
  <c r="L413" i="1" s="1"/>
  <c r="L414" i="1" s="1"/>
  <c r="L415" i="1" s="1"/>
  <c r="L416" i="1" s="1"/>
  <c r="L417" i="1" s="1"/>
  <c r="L418" i="1" s="1"/>
  <c r="L419" i="1" s="1"/>
  <c r="L420" i="1" s="1"/>
  <c r="L421" i="1" s="1"/>
  <c r="L422" i="1" s="1"/>
  <c r="L423" i="1" s="1"/>
  <c r="L424" i="1" s="1"/>
  <c r="L425" i="1" s="1"/>
  <c r="L426" i="1" s="1"/>
  <c r="L427" i="1" s="1"/>
  <c r="L428" i="1" s="1"/>
  <c r="L429" i="1" s="1"/>
  <c r="L430" i="1" s="1"/>
  <c r="L431" i="1" s="1"/>
  <c r="L432" i="1" s="1"/>
  <c r="L433" i="1" s="1"/>
  <c r="L434" i="1" s="1"/>
  <c r="L435" i="1" s="1"/>
  <c r="L436" i="1" s="1"/>
  <c r="L437" i="1" s="1"/>
  <c r="L438" i="1" s="1"/>
  <c r="L439" i="1" s="1"/>
  <c r="L440" i="1" s="1"/>
  <c r="L441" i="1" s="1"/>
</calcChain>
</file>

<file path=xl/comments1.xml><?xml version="1.0" encoding="utf-8"?>
<comments xmlns="http://schemas.openxmlformats.org/spreadsheetml/2006/main">
  <authors>
    <author>Jose Antonio Hiroshi Ootagaki Yamaguchi</author>
  </authors>
  <commentList>
    <comment ref="A2" authorId="0" shapeId="0">
      <text>
        <r>
          <rPr>
            <sz val="10"/>
            <color rgb="FF000000"/>
            <rFont val="Calibri"/>
            <family val="2"/>
            <scheme val="minor"/>
          </rPr>
          <t>Definir el lugar donde se realizo el analisis energetico ( Identificar Edificio )</t>
        </r>
      </text>
    </comment>
    <comment ref="B2" authorId="0" shapeId="0">
      <text>
        <r>
          <rPr>
            <sz val="10"/>
            <color rgb="FF000000"/>
            <rFont val="Calibri"/>
            <family val="2"/>
            <scheme val="minor"/>
          </rPr>
          <t>Definir el lugar especifico del edificio donde se realizo el analisis energetico ( Identificar Aulas, Oficinas, Laboratorio, Biblioteca, Audiovisual, Auditorio, Sala de Juntas, Talleres )</t>
        </r>
      </text>
    </comment>
  </commentList>
</comments>
</file>

<file path=xl/comments2.xml><?xml version="1.0" encoding="utf-8"?>
<comments xmlns="http://schemas.openxmlformats.org/spreadsheetml/2006/main">
  <authors>
    <author>Jose Antonio Hiroshi Ootagaki Yamaguchi</author>
    <author>Hp</author>
  </authors>
  <commentList>
    <comment ref="A2" authorId="0" shapeId="0">
      <text>
        <r>
          <rPr>
            <sz val="10"/>
            <color rgb="FF000000"/>
            <rFont val="Calibri"/>
            <family val="2"/>
            <scheme val="minor"/>
          </rPr>
          <t>Definir el tipo de combustible que se utiliza
Gasolina, Diesel o Gas LP.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QUIEN CONTROLA EL PARQUE VEHICULAR Y/O EQUIPO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Viáticos de personal
visitas industriales
servicios generales
cocina
prácticas de laboratorio</t>
        </r>
      </text>
    </comment>
  </commentList>
</comments>
</file>

<file path=xl/sharedStrings.xml><?xml version="1.0" encoding="utf-8"?>
<sst xmlns="http://schemas.openxmlformats.org/spreadsheetml/2006/main" count="5233" uniqueCount="638">
  <si>
    <t>Equipos / Maquinas / Articulos 
Describir el equipo que consume energia</t>
  </si>
  <si>
    <t>Tipo de energia</t>
  </si>
  <si>
    <t>Responsable</t>
  </si>
  <si>
    <t>Sub Area</t>
  </si>
  <si>
    <t>Climatización</t>
  </si>
  <si>
    <t>Cantidad de equipos</t>
  </si>
  <si>
    <t>Potencia nominal  de Consumo del Equipo (Watts)</t>
  </si>
  <si>
    <t>Consumo base de energía mensual
(KW)</t>
  </si>
  <si>
    <t>Edificio A</t>
  </si>
  <si>
    <t>Utilización de los equipos
(Horas)</t>
  </si>
  <si>
    <t>Utilización de los equipo
(Dias al mes)</t>
  </si>
  <si>
    <t>Area / Edificio</t>
  </si>
  <si>
    <t>Uso de la Energia
(Categoria)</t>
  </si>
  <si>
    <t>Etiquetas de fila</t>
  </si>
  <si>
    <t>Total general</t>
  </si>
  <si>
    <t>Fecha de cumplimiento de las acciones (periodo)</t>
  </si>
  <si>
    <t>Control operacional</t>
  </si>
  <si>
    <t>Categoria</t>
  </si>
  <si>
    <t>Acciones</t>
  </si>
  <si>
    <t>Buenas prácticas</t>
  </si>
  <si>
    <t>Concientización</t>
  </si>
  <si>
    <t>Capacitación</t>
  </si>
  <si>
    <t>Mejora en la Infarestructura</t>
  </si>
  <si>
    <t>Proyectos de invesión</t>
  </si>
  <si>
    <t>SI</t>
  </si>
  <si>
    <t>Evidencia</t>
  </si>
  <si>
    <t>No</t>
  </si>
  <si>
    <t>Responsable(s)</t>
  </si>
  <si>
    <t>Frecuencia del control</t>
  </si>
  <si>
    <t>Responsable(s) del control</t>
  </si>
  <si>
    <t>CUMPLIMIENTO</t>
  </si>
  <si>
    <t>Matriz de Energía</t>
  </si>
  <si>
    <t xml:space="preserve">PLAN DE ACCIONES </t>
  </si>
  <si>
    <t>CLIMATIZACIÓN</t>
  </si>
  <si>
    <t>ILUMINACIÓN</t>
  </si>
  <si>
    <t>SERVICIOS GENERALES</t>
  </si>
  <si>
    <t>ELECTRODOMÉSTICOS</t>
  </si>
  <si>
    <t>TIPO DE COMBUSTIBLE</t>
  </si>
  <si>
    <t>Cantidad de vehículos y/o equipos</t>
  </si>
  <si>
    <t>Consumo base de Combustible (litros)</t>
  </si>
  <si>
    <t>Equipos / Maquinas / Vehículos 
Describir el equipo que consume el combustible</t>
  </si>
  <si>
    <t>Uso del combustible
(Categoria)</t>
  </si>
  <si>
    <t>Utilización de los vehículos y/o equipos
(Horas)</t>
  </si>
  <si>
    <t>Utilización de los vehículos y/o equipos
(Dias al mes)</t>
  </si>
  <si>
    <t>COMBUSTIBLE</t>
  </si>
  <si>
    <t>Sub Direccion</t>
  </si>
  <si>
    <t>Direccion Academica</t>
  </si>
  <si>
    <t>Resepcion</t>
  </si>
  <si>
    <t xml:space="preserve">Direccion  </t>
  </si>
  <si>
    <t>Sala De Juntas</t>
  </si>
  <si>
    <t>Escolares</t>
  </si>
  <si>
    <t xml:space="preserve">Direccion de Planeacion </t>
  </si>
  <si>
    <t>BAÑOS</t>
  </si>
  <si>
    <t>Impresora</t>
  </si>
  <si>
    <t>Scaner</t>
  </si>
  <si>
    <t>Clima Mirage 3Ton</t>
  </si>
  <si>
    <t>Clima Lernox 1Ton</t>
  </si>
  <si>
    <t>Microhondas</t>
  </si>
  <si>
    <t>Cafetera</t>
  </si>
  <si>
    <t>Despachador de agua</t>
  </si>
  <si>
    <t>Frigobar</t>
  </si>
  <si>
    <t>Luces Led</t>
  </si>
  <si>
    <t>Clima Lernox 2Ton</t>
  </si>
  <si>
    <t>Impresora Credenciales</t>
  </si>
  <si>
    <t>Computadoras</t>
  </si>
  <si>
    <t>Trituradora</t>
  </si>
  <si>
    <t>Administrativo</t>
  </si>
  <si>
    <t>Cocina</t>
  </si>
  <si>
    <t>Comedor</t>
  </si>
  <si>
    <t>Clima Lernox 3Ton</t>
  </si>
  <si>
    <t>Enfriador Coca-Cola</t>
  </si>
  <si>
    <t>Congelador</t>
  </si>
  <si>
    <t>Clima York 2Ton</t>
  </si>
  <si>
    <t>Plancha</t>
  </si>
  <si>
    <t>Enfriador Pepsi Cola</t>
  </si>
  <si>
    <t>Enfriador Lala</t>
  </si>
  <si>
    <t>Cafeteria</t>
  </si>
  <si>
    <t>A-I</t>
  </si>
  <si>
    <t>A-2</t>
  </si>
  <si>
    <t>A-3</t>
  </si>
  <si>
    <t>A-4</t>
  </si>
  <si>
    <t>A-5</t>
  </si>
  <si>
    <t>A-6</t>
  </si>
  <si>
    <t>A7</t>
  </si>
  <si>
    <t>A-8</t>
  </si>
  <si>
    <t>B1</t>
  </si>
  <si>
    <t>B2</t>
  </si>
  <si>
    <t>B3</t>
  </si>
  <si>
    <t>B4</t>
  </si>
  <si>
    <t>B5</t>
  </si>
  <si>
    <t>B6</t>
  </si>
  <si>
    <t>Prefectura / Enfermeria</t>
  </si>
  <si>
    <t>Edificio B</t>
  </si>
  <si>
    <t>Pasillos sup-inf</t>
  </si>
  <si>
    <t>BAÑO HOMBRES</t>
  </si>
  <si>
    <t>BAÑO MUJERES</t>
  </si>
  <si>
    <t>BAÑO DISCAPACITADOS</t>
  </si>
  <si>
    <t>C1</t>
  </si>
  <si>
    <t>C2</t>
  </si>
  <si>
    <t>C3</t>
  </si>
  <si>
    <t>C4</t>
  </si>
  <si>
    <t>C5</t>
  </si>
  <si>
    <t>C6</t>
  </si>
  <si>
    <t>C7</t>
  </si>
  <si>
    <t>Edificio C</t>
  </si>
  <si>
    <t>Division Academica</t>
  </si>
  <si>
    <t>Sala de juntas y pasillo</t>
  </si>
  <si>
    <t>Aula D-1</t>
  </si>
  <si>
    <t>Aula D-2</t>
  </si>
  <si>
    <t>Aula D-3</t>
  </si>
  <si>
    <t>Aula D-4</t>
  </si>
  <si>
    <t>Aula D-5</t>
  </si>
  <si>
    <t>Aula D-6</t>
  </si>
  <si>
    <t>Aula D-7</t>
  </si>
  <si>
    <t>Loby</t>
  </si>
  <si>
    <t>Pasillo Inferior</t>
  </si>
  <si>
    <t>Pasillo Superio</t>
  </si>
  <si>
    <t>Caseta de Material</t>
  </si>
  <si>
    <t>Edificio D</t>
  </si>
  <si>
    <t>IIIA</t>
  </si>
  <si>
    <t>IIM3</t>
  </si>
  <si>
    <t>IIM2</t>
  </si>
  <si>
    <t>Clima Central</t>
  </si>
  <si>
    <t>Cañon</t>
  </si>
  <si>
    <t>Cabina Experimetar</t>
  </si>
  <si>
    <t>IIM4</t>
  </si>
  <si>
    <t>CASETA</t>
  </si>
  <si>
    <t xml:space="preserve">LABORATORIO DE AUTOMATIZACION Y CONTROL </t>
  </si>
  <si>
    <t>LABORATORIO DE CIENCIAS BASICAS</t>
  </si>
  <si>
    <t>CIM</t>
  </si>
  <si>
    <t>LABORATORIO DE POTENCIA</t>
  </si>
  <si>
    <t>PASILLO</t>
  </si>
  <si>
    <t>LABORATORIO DE ELECTRONICA</t>
  </si>
  <si>
    <t>OFICINA DE ING. ELECTROMECANICA</t>
  </si>
  <si>
    <t>MODULO DE SNIDER</t>
  </si>
  <si>
    <t>RT 578 REGULACION DE CUATRO VARIABLES DE INGENIERIA DE PROCESOS</t>
  </si>
  <si>
    <t>SERVIDOR</t>
  </si>
  <si>
    <t>PLC</t>
  </si>
  <si>
    <t>HIDRAULICA Y NEUMATICA</t>
  </si>
  <si>
    <t>MAQUINA DE COSER</t>
  </si>
  <si>
    <t>TABLEROS PLC</t>
  </si>
  <si>
    <t>EQUIPO DE LORENZO</t>
  </si>
  <si>
    <t>TALADRO</t>
  </si>
  <si>
    <t>TORNO</t>
  </si>
  <si>
    <t>TALADRO FRESADOR</t>
  </si>
  <si>
    <t>GENERADOR</t>
  </si>
  <si>
    <t>FUENTES</t>
  </si>
  <si>
    <t>OSCILOSCOPIOS 30w</t>
  </si>
  <si>
    <t>OSCILOSCOPIOS 100w</t>
  </si>
  <si>
    <t>Lab. Electromecanica/Mecatronica</t>
  </si>
  <si>
    <t>OFICINA DE CIENCIAS BASICAS</t>
  </si>
  <si>
    <t>LABORATORIO DE METROLOGIA</t>
  </si>
  <si>
    <t>ALMACEN DE POTENCIA</t>
  </si>
  <si>
    <t>CUBICULOS</t>
  </si>
  <si>
    <t>OFICINA DE M.I. ODILIA BERENICE PEÑA ALMAGUER</t>
  </si>
  <si>
    <t>OFICINA DE ING. MECATRÓNICA</t>
  </si>
  <si>
    <t>OFICINA ING. PETROLERA</t>
  </si>
  <si>
    <t>ALMACEN DE SALA DE MAESTROS</t>
  </si>
  <si>
    <t>OFICINA DE MAQUINA 3D</t>
  </si>
  <si>
    <t>HORNO</t>
  </si>
  <si>
    <t>INSTRON</t>
  </si>
  <si>
    <t>SERVIDOR PARA CAMARAS</t>
  </si>
  <si>
    <t xml:space="preserve">SERVIDOR </t>
  </si>
  <si>
    <t>IMPRESORA 3D</t>
  </si>
  <si>
    <t>LAVADORA SCA 3600</t>
  </si>
  <si>
    <t>COCINA INTEGRAL</t>
  </si>
  <si>
    <t xml:space="preserve">Incubadora </t>
  </si>
  <si>
    <t>Oficina</t>
  </si>
  <si>
    <t>Sala de Maestros</t>
  </si>
  <si>
    <t>Aula CI-2</t>
  </si>
  <si>
    <t>Aula CI-3</t>
  </si>
  <si>
    <t>Aula CI-4</t>
  </si>
  <si>
    <t>Aula CI-5</t>
  </si>
  <si>
    <t>Laboratorio 1</t>
  </si>
  <si>
    <t>Laboratorio 2</t>
  </si>
  <si>
    <t xml:space="preserve">Pasillos </t>
  </si>
  <si>
    <t>Ingles</t>
  </si>
  <si>
    <t>oficina Div. Post grado y desarrollo académico</t>
  </si>
  <si>
    <t>dibujo</t>
  </si>
  <si>
    <t>difusión</t>
  </si>
  <si>
    <t xml:space="preserve">almacén planta baja </t>
  </si>
  <si>
    <t>oficina Div. Académica</t>
  </si>
  <si>
    <t>Área becario</t>
  </si>
  <si>
    <t>pasillo planta alta y baja</t>
  </si>
  <si>
    <t xml:space="preserve">sanitarios hombres, mujeres  </t>
  </si>
  <si>
    <t>Extractor</t>
  </si>
  <si>
    <t>Access point</t>
  </si>
  <si>
    <t>Sistemas</t>
  </si>
  <si>
    <t>CCA1</t>
  </si>
  <si>
    <t>CCA2</t>
  </si>
  <si>
    <t>CCA3</t>
  </si>
  <si>
    <t>CCA4</t>
  </si>
  <si>
    <t>CCA5</t>
  </si>
  <si>
    <t>CCA6</t>
  </si>
  <si>
    <t>Lab. Redes</t>
  </si>
  <si>
    <t xml:space="preserve">sala de maestros </t>
  </si>
  <si>
    <t>Caseta entrada pincipal</t>
  </si>
  <si>
    <t>Caseta Halcon</t>
  </si>
  <si>
    <t>Estacionamiento/Patio</t>
  </si>
  <si>
    <t>Explanada</t>
  </si>
  <si>
    <t>Checador (Entrda Salida)</t>
  </si>
  <si>
    <t>Aire Acondicionado Ventana</t>
  </si>
  <si>
    <t>Casetas / Patios</t>
  </si>
  <si>
    <t>EXTRAESCOLARES</t>
  </si>
  <si>
    <t>PETROLERA - QUÍMICA</t>
  </si>
  <si>
    <t>ALMACEN</t>
  </si>
  <si>
    <t>Refrigerador</t>
  </si>
  <si>
    <t>Petrolera</t>
  </si>
  <si>
    <t>BAÑO DE MUJERES</t>
  </si>
  <si>
    <t>BAÑO DE HOMBRES</t>
  </si>
  <si>
    <t>SALA DE BIBLIOTECA</t>
  </si>
  <si>
    <t>Switch internet</t>
  </si>
  <si>
    <t>Copiadora</t>
  </si>
  <si>
    <t>Biblioteca</t>
  </si>
  <si>
    <t>Iluminación</t>
  </si>
  <si>
    <t>Electrodoméstico</t>
  </si>
  <si>
    <t>Electrica</t>
  </si>
  <si>
    <t>Equipo TIC´s</t>
  </si>
  <si>
    <t>Equipo Laboratorio</t>
  </si>
  <si>
    <t>Suma de Consumo base de energía mensual
(KW)</t>
  </si>
  <si>
    <t>Ventilador Pedestal</t>
  </si>
  <si>
    <t>Vinvulacion</t>
  </si>
  <si>
    <t>Fresadora CNC</t>
  </si>
  <si>
    <t>Torno CNC</t>
  </si>
  <si>
    <t>Brazo Robotico</t>
  </si>
  <si>
    <t>Lampara</t>
  </si>
  <si>
    <t>Pantalla 55´´</t>
  </si>
  <si>
    <t>Clima Totaline 5Ton</t>
  </si>
  <si>
    <t>Clima York 5Ton</t>
  </si>
  <si>
    <t>Clima Tempstar 5Ton</t>
  </si>
  <si>
    <t>Clima Lernox 5Ton</t>
  </si>
  <si>
    <t>Clima Green 1Ton</t>
  </si>
  <si>
    <t>Clima Conforstar 5Ton</t>
  </si>
  <si>
    <t>Clima Carrier 5Ton</t>
  </si>
  <si>
    <t>Clima Mirage 2Ton</t>
  </si>
  <si>
    <t>Clima Mirage 2.5Ton</t>
  </si>
  <si>
    <t>(Todas)</t>
  </si>
  <si>
    <t>Suma de Consumo base de energía mensual</t>
  </si>
  <si>
    <t>Etiquetas de columna</t>
  </si>
  <si>
    <t>CONSUMO TOTAL KW</t>
  </si>
  <si>
    <t>TOTAL A PAGAR</t>
  </si>
  <si>
    <t>MES</t>
  </si>
  <si>
    <t>PAGO 2018</t>
  </si>
  <si>
    <t>PAGO 2019</t>
  </si>
  <si>
    <t>KWH BASE</t>
  </si>
  <si>
    <t>INTERMEDIA</t>
  </si>
  <si>
    <t>PUNTA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</si>
  <si>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</si>
  <si>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</si>
  <si>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</si>
  <si>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</si>
  <si>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</si>
  <si>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</si>
  <si>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</si>
  <si>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</si>
  <si>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</si>
  <si>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</si>
  <si>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</si>
  <si>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</si>
  <si>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(en blanco)</t>
  </si>
  <si>
    <t>Promedio de Potencia nominal  de Consumo del Equipo (Watts)</t>
  </si>
  <si>
    <t>Suma de Cantidad de equipos</t>
  </si>
  <si>
    <t>maquina de soldar ESAB</t>
  </si>
  <si>
    <t>Maquina de soldar azul</t>
  </si>
  <si>
    <t>x</t>
  </si>
  <si>
    <t>Establecer políticas de compra de equipo con ahorro.
Oficio de dirección general hacia el comité de adquisiciones.</t>
  </si>
  <si>
    <t>Por semestre se realiza una verificación de infraestrcutura y equipos, mediante el proceso de mantenimiento.</t>
  </si>
  <si>
    <t>N/A</t>
  </si>
  <si>
    <t>Configuración de ahorro de energía en equipos de oficina</t>
  </si>
  <si>
    <t>Permanente</t>
  </si>
  <si>
    <t>Gasolina</t>
  </si>
  <si>
    <t>Maquina Expendedora (frituras)</t>
  </si>
  <si>
    <t>Maquina Expendedora (Coca-Cola)</t>
  </si>
  <si>
    <t>Patios</t>
  </si>
  <si>
    <t>Edificio 1</t>
  </si>
  <si>
    <t>AULA 1</t>
  </si>
  <si>
    <t>AULA 2</t>
  </si>
  <si>
    <t>AULA 3</t>
  </si>
  <si>
    <t>AULA 4</t>
  </si>
  <si>
    <t>AULA 5</t>
  </si>
  <si>
    <t>AULA 6</t>
  </si>
  <si>
    <t>RECEPCION DIRECCION GENERAL</t>
  </si>
  <si>
    <t>DIRECCION GENERAL</t>
  </si>
  <si>
    <t>PASILLOS PLANTA ALTA</t>
  </si>
  <si>
    <t>LAMPARAS</t>
  </si>
  <si>
    <t>Equipo de TIC`s</t>
  </si>
  <si>
    <t>COCINA</t>
  </si>
  <si>
    <t>CALIDAD</t>
  </si>
  <si>
    <t>DIRECTOR DE PLANEACCION</t>
  </si>
  <si>
    <t>ESCOLARES</t>
  </si>
  <si>
    <t>FINANCIEROS</t>
  </si>
  <si>
    <t>CIE</t>
  </si>
  <si>
    <t>PRESUPUESTO</t>
  </si>
  <si>
    <t>CUBICULO MAESTRO</t>
  </si>
  <si>
    <t>BAÑOS P/ ALTA hombres</t>
  </si>
  <si>
    <t>BAÑOS P/ ALTA mujeres</t>
  </si>
  <si>
    <t>LABORATORIO 1</t>
  </si>
  <si>
    <t>LABORATORIO 3</t>
  </si>
  <si>
    <t>cisco</t>
  </si>
  <si>
    <t>BAÑOS PLANTA BAJA hombres</t>
  </si>
  <si>
    <t>BAÑOS PLANTA BAJA mujeres</t>
  </si>
  <si>
    <t>COMUNICACIÓN</t>
  </si>
  <si>
    <t>VINCULACION</t>
  </si>
  <si>
    <t>COMPRAS</t>
  </si>
  <si>
    <t>CISCO</t>
  </si>
  <si>
    <t>COPIADORA</t>
  </si>
  <si>
    <t>IMPRESORA</t>
  </si>
  <si>
    <t>CROME CAST</t>
  </si>
  <si>
    <t>CPU</t>
  </si>
  <si>
    <t xml:space="preserve">IMPRESORA </t>
  </si>
  <si>
    <t>MONITOR</t>
  </si>
  <si>
    <t>LABORATORIO 2</t>
  </si>
  <si>
    <t>oficina planata baja</t>
  </si>
  <si>
    <t>SITTE/ OFICINA</t>
  </si>
  <si>
    <t>TEATRO EN CASA</t>
  </si>
  <si>
    <t>COMPUTADORA TODO EN UNO</t>
  </si>
  <si>
    <t>CAÑON</t>
  </si>
  <si>
    <t>LAP TOP</t>
  </si>
  <si>
    <t>EQUIPO DE SONIDO TEATRO EN CASA</t>
  </si>
  <si>
    <t>GRABADOR DE CAMARAS</t>
  </si>
  <si>
    <t>ROUTER</t>
  </si>
  <si>
    <t xml:space="preserve">SMART UPS </t>
  </si>
  <si>
    <t>SERVIDORES</t>
  </si>
  <si>
    <t xml:space="preserve">SECADOR DE MANOS ELECTRICO </t>
  </si>
  <si>
    <t xml:space="preserve">ACONDICIONADOR DE VOLTAJE </t>
  </si>
  <si>
    <t>oficina planata baja centro computo</t>
  </si>
  <si>
    <t xml:space="preserve">REFRIGERADOR </t>
  </si>
  <si>
    <t>ENFRIADOR DE AGUA</t>
  </si>
  <si>
    <t>MICROONDAS</t>
  </si>
  <si>
    <t>CAFETERA</t>
  </si>
  <si>
    <t>CALENTADOR ELECTRICO</t>
  </si>
  <si>
    <t>OFICINA PLANTA BAJA</t>
  </si>
  <si>
    <t>ED.1 P/B AULAS 1,2,COMPRAS</t>
  </si>
  <si>
    <t>ED.1 P/B AULA 4, 5 PASILLOS</t>
  </si>
  <si>
    <t>ED.1 P/B BAÑOS MUJERES/HOMBRES COMUNICACIÓN</t>
  </si>
  <si>
    <t>ED.1 P/B AULA 5 CENTRO COMPUTO Y CISCO</t>
  </si>
  <si>
    <t>AIRE CENTRAL 12 TON</t>
  </si>
  <si>
    <t>AIRE CENTRAL 15 TON</t>
  </si>
  <si>
    <t>ED.1 P/A DIRECCION CALIDAD</t>
  </si>
  <si>
    <t>ED.1 P/A ESCOLARES FINANCIEROS</t>
  </si>
  <si>
    <t>ED.1 P/A LABORATORIOS 1 SITTE</t>
  </si>
  <si>
    <t>ED.1 P/A LABORATORIOS 2, 3, SITTE</t>
  </si>
  <si>
    <t>EDIFICIO 2</t>
  </si>
  <si>
    <t>PASILLOS</t>
  </si>
  <si>
    <t>AULA 7</t>
  </si>
  <si>
    <t>AULA 8</t>
  </si>
  <si>
    <t>AULA 9</t>
  </si>
  <si>
    <t>AULA 10</t>
  </si>
  <si>
    <t>AULA 11</t>
  </si>
  <si>
    <t>AULA 12</t>
  </si>
  <si>
    <t>AULA 13</t>
  </si>
  <si>
    <t>AULA 14</t>
  </si>
  <si>
    <t>AULA 1 ED2.</t>
  </si>
  <si>
    <t>AULA 2 ED2.</t>
  </si>
  <si>
    <t>AULA 3 ED2.</t>
  </si>
  <si>
    <t>AULA 4 ED2.</t>
  </si>
  <si>
    <t>AULA 5 ED2.</t>
  </si>
  <si>
    <t>AULA 6 ED2.</t>
  </si>
  <si>
    <t>AULA 7 ED2.</t>
  </si>
  <si>
    <t>AULA 8 ED2.</t>
  </si>
  <si>
    <t>AULA 9 ED2.</t>
  </si>
  <si>
    <t>AULA 10 ED2.</t>
  </si>
  <si>
    <t>AULA 11 ED2.</t>
  </si>
  <si>
    <t>AULA  ED2.</t>
  </si>
  <si>
    <t>AULA 13 ED2.</t>
  </si>
  <si>
    <t>AULA 14 ED2.</t>
  </si>
  <si>
    <t>MICROHONDAS</t>
  </si>
  <si>
    <t>TELEVISION</t>
  </si>
  <si>
    <t>AULA 12 ED.2</t>
  </si>
  <si>
    <t>Sanitarios H P/A</t>
  </si>
  <si>
    <t>Sanitarios M P/A</t>
  </si>
  <si>
    <t>Sanitarios H P/B</t>
  </si>
  <si>
    <t>Sanitarios M P/B</t>
  </si>
  <si>
    <t>LAMPARA EMERGENCIA</t>
  </si>
  <si>
    <t>PASILLOS ED. 2</t>
  </si>
  <si>
    <t xml:space="preserve">PASILLOS PLANTA BAJA ED.2 </t>
  </si>
  <si>
    <t>PASILLOS PLANTA ALTA ED. 2</t>
  </si>
  <si>
    <t>ED.2 P/B AULA 1,2, PREFECTURA</t>
  </si>
  <si>
    <t>ED.2 P/B  AULA,3,4, LOBBY</t>
  </si>
  <si>
    <t xml:space="preserve">ED.2 P/B AULA 5,6,7, </t>
  </si>
  <si>
    <t xml:space="preserve">ED.2 P/B AULA 8,9, BAÑOS </t>
  </si>
  <si>
    <t>ED.2 P/A AULA 10,11,12</t>
  </si>
  <si>
    <t xml:space="preserve">ED.2 P/A AULA 13,14, BAÑOS </t>
  </si>
  <si>
    <t>ED.2 P/A CUBICULOS MAESTROS</t>
  </si>
  <si>
    <t>ED.2 P/A SALA DE JUNTAS ACADEMICOS, COCINA</t>
  </si>
  <si>
    <t>Prefectura</t>
  </si>
  <si>
    <t xml:space="preserve"> Enfermeria</t>
  </si>
  <si>
    <t>PASILLO P/ALTA</t>
  </si>
  <si>
    <t>PREFECTURA</t>
  </si>
  <si>
    <t>ACADEMICOS</t>
  </si>
  <si>
    <t>CUBICULOS DOCENTE</t>
  </si>
  <si>
    <t>SUB ACADEMICO</t>
  </si>
  <si>
    <t>EDIFICIO 3</t>
  </si>
  <si>
    <t>AIRE CENTRAL</t>
  </si>
  <si>
    <t>MINISPLIT</t>
  </si>
  <si>
    <t>MINISPLIT 2 TON</t>
  </si>
  <si>
    <t>MINISPLIT DE 2 TON</t>
  </si>
  <si>
    <t>BIBLIOTECA</t>
  </si>
  <si>
    <t>AUDIOVISUAL</t>
  </si>
  <si>
    <t>AULA 1 ED 3</t>
  </si>
  <si>
    <t>AULA 2 ED 3</t>
  </si>
  <si>
    <t>AULA 3 ED 3</t>
  </si>
  <si>
    <t>PASILLOS ED 3</t>
  </si>
  <si>
    <t>CUBICULOS MAESTROS ED 3</t>
  </si>
  <si>
    <t xml:space="preserve">AUDIOVISUAL </t>
  </si>
  <si>
    <t xml:space="preserve">BIBLIOTECA </t>
  </si>
  <si>
    <t>MINISPLIT 1 TON</t>
  </si>
  <si>
    <t>FRIGOBAR</t>
  </si>
  <si>
    <t>CAMARAS DE VIGILANCIA</t>
  </si>
  <si>
    <t xml:space="preserve">COPIADORA </t>
  </si>
  <si>
    <t>ACONDICIONADOR DE VOLTAJE</t>
  </si>
  <si>
    <t>PANTALLA ELECTRICA</t>
  </si>
  <si>
    <t>SPECTOMETRO</t>
  </si>
  <si>
    <t>EQUIPO DE COORDENADAS</t>
  </si>
  <si>
    <t>COMPARADOR OPTICO</t>
  </si>
  <si>
    <t>CALENTADOR DE RECISTENCIA</t>
  </si>
  <si>
    <t>SIERRA CALADOORA</t>
  </si>
  <si>
    <t>TALADRO DE COLUMNA DE BANCO</t>
  </si>
  <si>
    <t>TORNOS HORIZONTALES</t>
  </si>
  <si>
    <t>RECTIFICADORA AUTOMATICA</t>
  </si>
  <si>
    <t>FRESADORA DE TORRETA</t>
  </si>
  <si>
    <t>TORNO PARALELO</t>
  </si>
  <si>
    <t>SIERRA DE BANCO</t>
  </si>
  <si>
    <t>MAQUINAS DE SOLDAR</t>
  </si>
  <si>
    <t>SIERRA DE CORTE HORIZONTAL</t>
  </si>
  <si>
    <t>CENTRO DE MAQUINADO VERTICAL</t>
  </si>
  <si>
    <t>TORNO DE CONTROL NUMERICO</t>
  </si>
  <si>
    <t>MAQUINA UNIVERSAL</t>
  </si>
  <si>
    <t>ESMERIL DE BANCO 3/4</t>
  </si>
  <si>
    <t>ESMERIL DE BANCO 1/4</t>
  </si>
  <si>
    <t>COMPRESORES DE AIRE</t>
  </si>
  <si>
    <t>SIERRA CIRCULAR</t>
  </si>
  <si>
    <t>LAMPARAS TIPO SOCKET</t>
  </si>
  <si>
    <t>FOCOS LED</t>
  </si>
  <si>
    <t>LAMPARAS TIPOSOCKET</t>
  </si>
  <si>
    <t>PASILLOS ED.3</t>
  </si>
  <si>
    <t>AULA 1 ED.3</t>
  </si>
  <si>
    <t>AULA 2 ED.3</t>
  </si>
  <si>
    <t>AULA 3 ED.3</t>
  </si>
  <si>
    <t>CUBICULOS MAESTROS ED.3</t>
  </si>
  <si>
    <t>EDIFICIO 4</t>
  </si>
  <si>
    <t>BODEGA SENER</t>
  </si>
  <si>
    <t>PASILLOS ED. 4</t>
  </si>
  <si>
    <t>CUBICULO 11 ED. 4</t>
  </si>
  <si>
    <t>AULA 7 ED. 4</t>
  </si>
  <si>
    <t>AULA 6 ED. 4</t>
  </si>
  <si>
    <t>AULA 5 ED. 4</t>
  </si>
  <si>
    <t>TALLER ED. 4</t>
  </si>
  <si>
    <t>AULA 3 ED. 4</t>
  </si>
  <si>
    <t>AULA 2 ED. 4</t>
  </si>
  <si>
    <t>AULA 1 ED. 4</t>
  </si>
  <si>
    <t>SANITARIOS M ED. 4</t>
  </si>
  <si>
    <t>SANITARIOS H ED. 4</t>
  </si>
  <si>
    <t>CUBICULO 11 ED.4</t>
  </si>
  <si>
    <t>CUBICULO 10 ED.4</t>
  </si>
  <si>
    <t>CUBICULO 9 ED. 4</t>
  </si>
  <si>
    <t>CUBICULO 8 ED.4</t>
  </si>
  <si>
    <t>CUBICULO 7 ED.4</t>
  </si>
  <si>
    <t>CUBICULO 6 ED.4</t>
  </si>
  <si>
    <t>CUBICULO 5 ED.4</t>
  </si>
  <si>
    <t>CUBICULO 4 ED.4</t>
  </si>
  <si>
    <t>CUBICULO 3 ED. 4</t>
  </si>
  <si>
    <t>CUBICULO 2 ED. 4</t>
  </si>
  <si>
    <t>CUBICULO 1 ED.4</t>
  </si>
  <si>
    <t>BODEGA 2 ED. 4</t>
  </si>
  <si>
    <t>BODEGA 1 ED.4</t>
  </si>
  <si>
    <t>AULA 4 ED. 4</t>
  </si>
  <si>
    <t>SISTEMA ROBOTICA</t>
  </si>
  <si>
    <t>BRAZO ROBOTICO</t>
  </si>
  <si>
    <t>EQUIPO DE ENTRENAMIENTO 20 MOD</t>
  </si>
  <si>
    <t>CUBICULO 13 ED. 4</t>
  </si>
  <si>
    <t>ALARMA VS INCENDIO</t>
  </si>
  <si>
    <t>CUBICULO 12 ED. 4</t>
  </si>
  <si>
    <t>LABORATORIO DE INGENIERIA TECNOLOGICO</t>
  </si>
  <si>
    <t>TALLER 1 ED. 3</t>
  </si>
  <si>
    <t>TALLER 2 ED. 3</t>
  </si>
  <si>
    <t>TALLER 3 ED. 3</t>
  </si>
  <si>
    <t>CASETA/EXTERIORES</t>
  </si>
  <si>
    <t xml:space="preserve">VIGILANCIA 1 </t>
  </si>
  <si>
    <t xml:space="preserve">FOCOS </t>
  </si>
  <si>
    <t>VIGILANCIA 2</t>
  </si>
  <si>
    <t>FOCOS</t>
  </si>
  <si>
    <t>VIGILANCIA 3</t>
  </si>
  <si>
    <t>ESTACIONAMIENTO</t>
  </si>
  <si>
    <t>EDIFICIO 1</t>
  </si>
  <si>
    <t xml:space="preserve">EDIFICIO 2 </t>
  </si>
  <si>
    <t>EXTERIORES</t>
  </si>
  <si>
    <t>PATIOS</t>
  </si>
  <si>
    <t>ENTRADA LOBBY</t>
  </si>
  <si>
    <t>CAFETERIA</t>
  </si>
  <si>
    <t>COMEDOR</t>
  </si>
  <si>
    <t>LAMPARA LED</t>
  </si>
  <si>
    <t>ENFRIADORES</t>
  </si>
  <si>
    <t>CONGELADOR DE PALETAS</t>
  </si>
  <si>
    <t>MINISPLIT 2.5 TON</t>
  </si>
  <si>
    <t>SWITCH</t>
  </si>
  <si>
    <t>DVR GRABADOR</t>
  </si>
  <si>
    <t>INCUBADORA</t>
  </si>
  <si>
    <t>GIMNASIO</t>
  </si>
  <si>
    <t>AREA DE EJERCICIO</t>
  </si>
  <si>
    <t>VENTILDORES</t>
  </si>
  <si>
    <t>CAMINADORAS</t>
  </si>
  <si>
    <t>CAMARAS VIGILANCIA</t>
  </si>
  <si>
    <t>INCUBADORA 1</t>
  </si>
  <si>
    <t>INCUBADORA 2</t>
  </si>
  <si>
    <t xml:space="preserve">MINISPLIT </t>
  </si>
  <si>
    <t>CONSUMO WATS 2018</t>
  </si>
  <si>
    <t>CONSUMO WATS 2019</t>
  </si>
  <si>
    <t>DIFERENCIA DINERO 2018/2019</t>
  </si>
  <si>
    <t>DIFERENCIA WATS 2018/2019</t>
  </si>
  <si>
    <t>Kilómetros</t>
  </si>
  <si>
    <t>Camioneta Silverado 8 cilindros</t>
  </si>
  <si>
    <t>C.P. Raul Farias M.</t>
  </si>
  <si>
    <t>Viajes y traslados personales</t>
  </si>
  <si>
    <t>Town &amp; country 6 cilindros</t>
  </si>
  <si>
    <t>Viajes y traslados personales, otras salidas</t>
  </si>
  <si>
    <t>Ford fiesta sedan 4 cilindros</t>
  </si>
  <si>
    <t>Ing. Hugo Alberto Salazar</t>
  </si>
  <si>
    <t>Usos Generales, traslados local y fuera de la ciudad</t>
  </si>
  <si>
    <t>Camioneta Ford F-150 6 cilindros</t>
  </si>
  <si>
    <t>Uso general dele dificio 2 y/o 2 o area de enfermeria</t>
  </si>
  <si>
    <t>Camioneta Ranger color Arena</t>
  </si>
  <si>
    <t>Usos generales</t>
  </si>
  <si>
    <t>Camioneta Ranger color Blanca</t>
  </si>
  <si>
    <t>Traslado personal y/o usos generales</t>
  </si>
  <si>
    <t>Microbus 25 pasajeros (1999)</t>
  </si>
  <si>
    <t>Traslados de estudiantes en diversas actividades academicas, culturas y deportivas</t>
  </si>
  <si>
    <t xml:space="preserve"> Microbus 5 velocidades 28 asientos (2015)</t>
  </si>
  <si>
    <t>Camioneta Silverado Pick Up C-15D 6 cilindros (2001)</t>
  </si>
  <si>
    <t>Uso de personal de Mantenimiento</t>
  </si>
  <si>
    <t>Autobus 39 pasajeros</t>
  </si>
  <si>
    <t>Podadoras (5 en total)</t>
  </si>
  <si>
    <t>Wili Garcia</t>
  </si>
  <si>
    <t>Mantenimiento a jardines</t>
  </si>
  <si>
    <t>Tractor</t>
  </si>
  <si>
    <t>letreros alusivos al ahorro de energia en las diferentes areas del tec</t>
  </si>
  <si>
    <t>Graciela Castro</t>
  </si>
  <si>
    <t>Semestal</t>
  </si>
  <si>
    <t xml:space="preserve">Jesus Romo </t>
  </si>
  <si>
    <t>Mejora en la Infraestructura</t>
  </si>
  <si>
    <t>Programar el uso de los laboratorios fuera del horario de Punta según lo indica la CFE.</t>
  </si>
  <si>
    <t>Fidencio Mendoza Villa</t>
  </si>
  <si>
    <t>Reemplazo de computadoras antiguas por otras de alta eficiencia</t>
  </si>
  <si>
    <t>Análisis para la posible  instalación de minisplit por cada area y sustituir climas centrales</t>
  </si>
  <si>
    <t>Comité de Seguridad , Controlador Operacional</t>
  </si>
  <si>
    <t>comprar microondas de alto rendimiento, retirar los frigobares y microondas que no sean del tecnologico y solo utilizar refrigeradores de los edificios.</t>
  </si>
  <si>
    <t>Reunión con los docentes de de energias renovables, para desarrollar campañas de concientización.</t>
  </si>
  <si>
    <t>se adquieren GPS para monitoreo en tiempo real de las unidades</t>
  </si>
  <si>
    <t>platica para concientizacion del uso de combustible a usuarios</t>
  </si>
  <si>
    <t>Reunión con los docentes Energias Renovables, para desarrollar campañas de concientización</t>
  </si>
  <si>
    <t>docentes energias</t>
  </si>
  <si>
    <t>comité compras</t>
  </si>
  <si>
    <t>compras</t>
  </si>
  <si>
    <t>Financieros</t>
  </si>
  <si>
    <t>calidad</t>
  </si>
  <si>
    <t>semestral</t>
  </si>
  <si>
    <t>permanente</t>
  </si>
  <si>
    <t>Cesar lozano</t>
  </si>
  <si>
    <t>trimestral</t>
  </si>
  <si>
    <r>
      <rPr>
        <sz val="11"/>
        <rFont val="Calibri"/>
        <family val="2"/>
      </rPr>
      <t>NOMBRE:</t>
    </r>
  </si>
  <si>
    <r>
      <rPr>
        <sz val="11"/>
        <rFont val="Calibri"/>
        <family val="2"/>
      </rPr>
      <t>INST TEC SUPERIOR DE MVA</t>
    </r>
  </si>
  <si>
    <r>
      <rPr>
        <sz val="11"/>
        <rFont val="Calibri"/>
        <family val="2"/>
      </rPr>
      <t>NÚMERO DE MEDIDOR:</t>
    </r>
  </si>
  <si>
    <r>
      <rPr>
        <sz val="11"/>
        <rFont val="Calibri"/>
        <family val="2"/>
      </rPr>
      <t>7X4W34</t>
    </r>
  </si>
  <si>
    <r>
      <rPr>
        <b/>
        <sz val="11"/>
        <rFont val="Trebuchet MS"/>
        <family val="2"/>
      </rPr>
      <t>Kw</t>
    </r>
  </si>
  <si>
    <r>
      <rPr>
        <b/>
        <sz val="11"/>
        <rFont val="Trebuchet MS"/>
        <family val="2"/>
      </rPr>
      <t>kWh</t>
    </r>
  </si>
  <si>
    <r>
      <rPr>
        <sz val="11"/>
        <color rgb="FFFFFFFF"/>
        <rFont val="Calibri"/>
        <family val="2"/>
      </rPr>
      <t>PERIODO</t>
    </r>
  </si>
  <si>
    <t>CONSUMO (kWh)</t>
  </si>
  <si>
    <r>
      <rPr>
        <sz val="11"/>
        <color rgb="FFFFFFFF"/>
        <rFont val="Calibri"/>
        <family val="2"/>
      </rPr>
      <t>IMPORTE $</t>
    </r>
  </si>
  <si>
    <r>
      <rPr>
        <sz val="11"/>
        <color rgb="FFFFFFFF"/>
        <rFont val="Calibri"/>
        <family val="2"/>
      </rPr>
      <t xml:space="preserve">DEM
</t>
    </r>
    <r>
      <rPr>
        <sz val="11"/>
        <color rgb="FFFFFFFF"/>
        <rFont val="Calibri"/>
        <family val="2"/>
      </rPr>
      <t>FACTU</t>
    </r>
  </si>
  <si>
    <r>
      <rPr>
        <sz val="11"/>
        <color rgb="FFFFFFFF"/>
        <rFont val="Calibri"/>
        <family val="2"/>
      </rPr>
      <t xml:space="preserve">DEM
</t>
    </r>
    <r>
      <rPr>
        <sz val="11"/>
        <color rgb="FFFFFFFF"/>
        <rFont val="Calibri"/>
        <family val="2"/>
      </rPr>
      <t>PUNTA</t>
    </r>
  </si>
  <si>
    <r>
      <rPr>
        <sz val="11"/>
        <color rgb="FFFFFFFF"/>
        <rFont val="Calibri"/>
        <family val="2"/>
      </rPr>
      <t xml:space="preserve">DEM
</t>
    </r>
    <r>
      <rPr>
        <sz val="11"/>
        <color rgb="FFFFFFFF"/>
        <rFont val="Calibri"/>
        <family val="2"/>
      </rPr>
      <t>INTER</t>
    </r>
  </si>
  <si>
    <r>
      <rPr>
        <sz val="11"/>
        <color rgb="FFFFFFFF"/>
        <rFont val="Calibri"/>
        <family val="2"/>
      </rPr>
      <t xml:space="preserve">DEM
</t>
    </r>
    <r>
      <rPr>
        <sz val="11"/>
        <color rgb="FFFFFFFF"/>
        <rFont val="Calibri"/>
        <family val="2"/>
      </rPr>
      <t>BASE</t>
    </r>
  </si>
  <si>
    <r>
      <rPr>
        <sz val="11"/>
        <color rgb="FFFFFFFF"/>
        <rFont val="Calibri"/>
        <family val="2"/>
      </rPr>
      <t xml:space="preserve">CONSUMO
</t>
    </r>
    <r>
      <rPr>
        <sz val="11"/>
        <color rgb="FFFFFFFF"/>
        <rFont val="Calibri"/>
        <family val="2"/>
      </rPr>
      <t>BASE</t>
    </r>
  </si>
  <si>
    <r>
      <rPr>
        <sz val="11"/>
        <color rgb="FFFFFFFF"/>
        <rFont val="Calibri"/>
        <family val="2"/>
      </rPr>
      <t xml:space="preserve">CONSUMO
</t>
    </r>
    <r>
      <rPr>
        <sz val="11"/>
        <color rgb="FFFFFFFF"/>
        <rFont val="Calibri"/>
        <family val="2"/>
      </rPr>
      <t>INTER</t>
    </r>
  </si>
  <si>
    <r>
      <rPr>
        <sz val="11"/>
        <color rgb="FFFFFFFF"/>
        <rFont val="Calibri"/>
        <family val="2"/>
      </rPr>
      <t xml:space="preserve">CONSUMO
</t>
    </r>
    <r>
      <rPr>
        <sz val="11"/>
        <color rgb="FFFFFFFF"/>
        <rFont val="Calibri"/>
        <family val="2"/>
      </rPr>
      <t>PUNTA</t>
    </r>
  </si>
  <si>
    <r>
      <rPr>
        <sz val="11"/>
        <rFont val="Calibri"/>
        <family val="2"/>
      </rPr>
      <t>ene-18</t>
    </r>
  </si>
  <si>
    <r>
      <rPr>
        <sz val="11"/>
        <rFont val="Calibri"/>
        <family val="2"/>
      </rPr>
      <t>feb-18</t>
    </r>
  </si>
  <si>
    <r>
      <rPr>
        <sz val="11"/>
        <rFont val="Calibri"/>
        <family val="2"/>
      </rPr>
      <t>mar-18</t>
    </r>
  </si>
  <si>
    <r>
      <rPr>
        <sz val="11"/>
        <rFont val="Calibri"/>
        <family val="2"/>
      </rPr>
      <t>abr-18</t>
    </r>
  </si>
  <si>
    <r>
      <rPr>
        <sz val="11"/>
        <rFont val="Calibri"/>
        <family val="2"/>
      </rPr>
      <t>may-18</t>
    </r>
  </si>
  <si>
    <r>
      <rPr>
        <sz val="11"/>
        <rFont val="Calibri"/>
        <family val="2"/>
      </rPr>
      <t>jun-18</t>
    </r>
  </si>
  <si>
    <r>
      <rPr>
        <sz val="11"/>
        <rFont val="Calibri"/>
        <family val="2"/>
      </rPr>
      <t>jul-18</t>
    </r>
  </si>
  <si>
    <r>
      <rPr>
        <sz val="11"/>
        <rFont val="Calibri"/>
        <family val="2"/>
      </rPr>
      <t>ago-18</t>
    </r>
  </si>
  <si>
    <r>
      <rPr>
        <sz val="11"/>
        <rFont val="Calibri"/>
        <family val="2"/>
      </rPr>
      <t>sep-18</t>
    </r>
  </si>
  <si>
    <r>
      <rPr>
        <sz val="11"/>
        <rFont val="Calibri"/>
        <family val="2"/>
      </rPr>
      <t>oct-18</t>
    </r>
  </si>
  <si>
    <r>
      <rPr>
        <sz val="11"/>
        <rFont val="Calibri"/>
        <family val="2"/>
      </rPr>
      <t>nov-18</t>
    </r>
  </si>
  <si>
    <r>
      <rPr>
        <sz val="11"/>
        <rFont val="Calibri"/>
        <family val="2"/>
      </rPr>
      <t>dic-18</t>
    </r>
  </si>
  <si>
    <r>
      <rPr>
        <sz val="11"/>
        <color rgb="FFFFFFFF"/>
        <rFont val="Calibri"/>
        <family val="2"/>
      </rPr>
      <t>CONSUMO</t>
    </r>
  </si>
  <si>
    <r>
      <rPr>
        <sz val="11"/>
        <rFont val="Calibri"/>
        <family val="2"/>
      </rPr>
      <t>ene-19</t>
    </r>
  </si>
  <si>
    <r>
      <rPr>
        <sz val="11"/>
        <rFont val="Calibri"/>
        <family val="2"/>
      </rPr>
      <t>feb-19</t>
    </r>
  </si>
  <si>
    <r>
      <rPr>
        <sz val="11"/>
        <rFont val="Calibri"/>
        <family val="2"/>
      </rPr>
      <t>mar-19</t>
    </r>
  </si>
  <si>
    <r>
      <rPr>
        <sz val="11"/>
        <rFont val="Calibri"/>
        <family val="2"/>
      </rPr>
      <t>abr-19</t>
    </r>
  </si>
  <si>
    <r>
      <rPr>
        <sz val="11"/>
        <rFont val="Calibri"/>
        <family val="2"/>
      </rPr>
      <t>may-19</t>
    </r>
  </si>
  <si>
    <r>
      <rPr>
        <sz val="11"/>
        <rFont val="Calibri"/>
        <family val="2"/>
      </rPr>
      <t>jun-19</t>
    </r>
  </si>
  <si>
    <r>
      <rPr>
        <sz val="11"/>
        <rFont val="Calibri"/>
        <family val="2"/>
      </rPr>
      <t>jul-19</t>
    </r>
  </si>
  <si>
    <t>climatizacion</t>
  </si>
  <si>
    <t>se raciona el combustible y</t>
  </si>
  <si>
    <t>Se le da el mantenimiento correcto en tiempo a los vehuiculos y equipos que utilizan combustible</t>
  </si>
  <si>
    <t>comité de compras</t>
  </si>
  <si>
    <t>Programa de ahorro de energía evidencia de los carteles fotografico</t>
  </si>
  <si>
    <t xml:space="preserve"> programa de ahorro energia, vigilancia  verifica en su ronda el apagado de las luminarias. Despues de salida de alumos. Prefecto revisa el apagado de las aulas aulas sin clase.</t>
  </si>
  <si>
    <t>Concientizacion para la compra de climas inverter para el cuidado del medio ambiente.</t>
  </si>
  <si>
    <t>EQUIPO  TICs</t>
  </si>
  <si>
    <t>X</t>
  </si>
  <si>
    <t xml:space="preserve"> Equipos de laboratorio</t>
  </si>
  <si>
    <t>Todas la computadoras adquiridas , los monitores cambiaron de lcd a led, Para eficientar las compras de equipos TICs</t>
  </si>
  <si>
    <t>Diagnostico energetico por la CFE identificar areas de oportunidad de ahorro energetico</t>
  </si>
  <si>
    <t>Solicitar los consumos de energia electrica de los periodos 2018-2019</t>
  </si>
  <si>
    <t>una  sola vez</t>
  </si>
  <si>
    <t xml:space="preserve">oficio area </t>
  </si>
  <si>
    <t xml:space="preserve">jesus romo </t>
  </si>
  <si>
    <t>Capacitación  para guardias y prefectos s/para el uso correcto de los climas , tempreratura, uso, control y revisión de las areas.</t>
  </si>
  <si>
    <t>vigilancia / mantenimiento/ prefecto</t>
  </si>
  <si>
    <t>junta directiva</t>
  </si>
  <si>
    <t>alumnos del tecnologico creditos o servicio social</t>
  </si>
  <si>
    <t>semestre</t>
  </si>
  <si>
    <t>Se reemplazo  edificios 2 lámparas florecentes por  led.</t>
  </si>
  <si>
    <t>Análisis para la posible  instalación de energías renovables paneles solares.</t>
  </si>
  <si>
    <t xml:space="preserve"> </t>
  </si>
  <si>
    <t>La posibilidad de acondicionar el Edificio  3, o 4  con lamparas led</t>
  </si>
  <si>
    <t>soporte fotografico</t>
  </si>
  <si>
    <t xml:space="preserve">Instalacion de sensores de movimiento para el encendido y apagado de las luminarias en aulas del Edificio 2 aulas </t>
  </si>
  <si>
    <t>mantenimiento/docentes energias</t>
  </si>
  <si>
    <t>fidencio mendoza villa/ alumnos de servicio social o creditos</t>
  </si>
  <si>
    <t xml:space="preserve">Reunión con los docentes Energias Renovables, para desarrollar campañas de concientización a alumnos del tecnologico </t>
  </si>
  <si>
    <t>Fidencio Mendoza Villa/Luis marquez</t>
  </si>
  <si>
    <t>*</t>
  </si>
  <si>
    <t>Retirar equipos frigobar y  microondas de las areas del tec que no pertenescan a la institucion</t>
  </si>
  <si>
    <t>direccion general</t>
  </si>
  <si>
    <t>soliitar periodos de punta intermedio y base por CFE</t>
  </si>
  <si>
    <t>calidad / Graciela castro</t>
  </si>
  <si>
    <t xml:space="preserve">El mantenieminto a los equipos es constante y el adecuado </t>
  </si>
  <si>
    <t>LINEA BASE</t>
  </si>
  <si>
    <t>Colocacion de letreros alusivo a apagar si no se usa el equipo apagarlo</t>
  </si>
  <si>
    <t>induccion y capacitacion al sistema de Energias</t>
  </si>
  <si>
    <t>Graciale castro</t>
  </si>
  <si>
    <t xml:space="preserve">porcentaje de uso </t>
  </si>
  <si>
    <t>Configuración de ahorro de energía en equipos del laboratorio (invernar en 5 minutos)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</si>
</sst>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"/>
    <numFmt numFmtId="165" formatCode="\$\ #,##0.00"/>
  </numFmts>
  <fonts count="35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b/>
      <sz val="12"/>
      <color theme="1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charset val="129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charset val="129"/>
      <scheme val="minor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1"/>
      <name val="Trebuchet MS"/>
      <family val="2"/>
    </font>
    <font>
      <sz val="11"/>
      <color rgb="FFFFFFFF"/>
      <name val="Calibri"/>
      <family val="2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</patternFill>
    </fill>
    <fill>
      <patternFill patternType="solid">
        <fgColor rgb="FFFFE699"/>
      </patternFill>
    </fill>
    <fill>
      <patternFill patternType="solid">
        <fgColor rgb="FF00AF50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3" applyNumberFormat="0" applyAlignment="0" applyProtection="0"/>
    <xf numFmtId="0" fontId="13" fillId="7" borderId="3" applyNumberFormat="0" applyAlignment="0" applyProtection="0"/>
    <xf numFmtId="0" fontId="14" fillId="8" borderId="4" applyNumberFormat="0" applyAlignment="0" applyProtection="0"/>
    <xf numFmtId="0" fontId="9" fillId="9" borderId="5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" fillId="0" borderId="0"/>
    <xf numFmtId="44" fontId="9" fillId="0" borderId="0" applyFont="0" applyFill="0" applyBorder="0" applyAlignment="0" applyProtection="0"/>
    <xf numFmtId="0" fontId="22" fillId="7" borderId="6" applyNumberFormat="0" applyAlignment="0" applyProtection="0"/>
  </cellStyleXfs>
  <cellXfs count="25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 vertical="center"/>
    </xf>
    <xf numFmtId="0" fontId="15" fillId="4" borderId="1" xfId="7" applyFont="1" applyBorder="1" applyAlignment="1">
      <alignment horizontal="center" vertical="center"/>
    </xf>
    <xf numFmtId="0" fontId="15" fillId="5" borderId="1" xfId="8" applyFont="1" applyBorder="1" applyAlignment="1">
      <alignment horizontal="center" vertical="center"/>
    </xf>
    <xf numFmtId="0" fontId="15" fillId="5" borderId="1" xfId="8" applyFont="1" applyBorder="1" applyAlignment="1">
      <alignment horizontal="center" vertical="center" wrapText="1"/>
    </xf>
    <xf numFmtId="0" fontId="15" fillId="5" borderId="1" xfId="8" applyFont="1" applyBorder="1" applyAlignment="1">
      <alignment horizontal="center"/>
    </xf>
    <xf numFmtId="0" fontId="15" fillId="10" borderId="1" xfId="13" applyFont="1" applyBorder="1" applyAlignment="1">
      <alignment horizontal="center" vertical="center"/>
    </xf>
    <xf numFmtId="0" fontId="15" fillId="10" borderId="1" xfId="13" applyFont="1" applyBorder="1" applyAlignment="1">
      <alignment horizontal="center"/>
    </xf>
    <xf numFmtId="0" fontId="15" fillId="11" borderId="1" xfId="14" applyFont="1" applyBorder="1" applyAlignment="1">
      <alignment horizontal="center" vertical="center"/>
    </xf>
    <xf numFmtId="0" fontId="15" fillId="11" borderId="1" xfId="14" applyFont="1" applyBorder="1" applyAlignment="1">
      <alignment horizontal="center"/>
    </xf>
    <xf numFmtId="0" fontId="15" fillId="9" borderId="5" xfId="12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42" fontId="0" fillId="0" borderId="0" xfId="16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0" fontId="0" fillId="0" borderId="1" xfId="0" applyBorder="1"/>
    <xf numFmtId="0" fontId="15" fillId="8" borderId="4" xfId="11" applyFont="1" applyAlignment="1">
      <alignment horizontal="center" vertical="center"/>
    </xf>
    <xf numFmtId="0" fontId="15" fillId="6" borderId="3" xfId="9" applyFont="1" applyAlignment="1">
      <alignment horizontal="center" vertical="center"/>
    </xf>
    <xf numFmtId="0" fontId="19" fillId="0" borderId="0" xfId="0" applyFont="1" applyFill="1"/>
    <xf numFmtId="0" fontId="15" fillId="0" borderId="4" xfId="11" applyFont="1" applyFill="1" applyAlignment="1">
      <alignment horizontal="center"/>
    </xf>
    <xf numFmtId="0" fontId="0" fillId="0" borderId="0" xfId="0" applyFill="1"/>
    <xf numFmtId="0" fontId="15" fillId="9" borderId="5" xfId="12" applyFont="1" applyAlignment="1">
      <alignment horizontal="left"/>
    </xf>
    <xf numFmtId="0" fontId="15" fillId="11" borderId="1" xfId="14" applyFont="1" applyBorder="1" applyAlignment="1">
      <alignment horizontal="left" vertical="center"/>
    </xf>
    <xf numFmtId="0" fontId="15" fillId="4" borderId="1" xfId="7" applyFont="1" applyBorder="1" applyAlignment="1">
      <alignment horizontal="left" vertical="center"/>
    </xf>
    <xf numFmtId="0" fontId="15" fillId="10" borderId="1" xfId="13" applyFont="1" applyBorder="1" applyAlignment="1">
      <alignment horizontal="left"/>
    </xf>
    <xf numFmtId="0" fontId="15" fillId="5" borderId="1" xfId="8" applyFont="1" applyBorder="1" applyAlignment="1">
      <alignment horizontal="left" vertical="center" wrapText="1"/>
    </xf>
    <xf numFmtId="0" fontId="15" fillId="5" borderId="1" xfId="8" applyFont="1" applyBorder="1" applyAlignment="1">
      <alignment horizontal="left"/>
    </xf>
    <xf numFmtId="0" fontId="15" fillId="8" borderId="4" xfId="11" applyFont="1" applyAlignment="1">
      <alignment horizontal="left" vertical="center"/>
    </xf>
    <xf numFmtId="0" fontId="15" fillId="0" borderId="4" xfId="11" applyFont="1" applyFill="1" applyAlignment="1">
      <alignment horizontal="left"/>
    </xf>
    <xf numFmtId="0" fontId="15" fillId="6" borderId="3" xfId="9" applyFont="1" applyAlignment="1">
      <alignment horizontal="left" vertical="center"/>
    </xf>
    <xf numFmtId="0" fontId="15" fillId="14" borderId="6" xfId="17" applyFont="1" applyFill="1" applyAlignment="1">
      <alignment horizontal="center" vertical="center"/>
    </xf>
    <xf numFmtId="0" fontId="15" fillId="14" borderId="6" xfId="17" applyFont="1" applyFill="1" applyAlignment="1">
      <alignment horizontal="left" vertical="center"/>
    </xf>
    <xf numFmtId="0" fontId="15" fillId="0" borderId="0" xfId="9" applyFont="1" applyFill="1" applyBorder="1" applyAlignment="1">
      <alignment horizontal="center" vertical="center"/>
    </xf>
    <xf numFmtId="0" fontId="0" fillId="0" borderId="0" xfId="0" applyFill="1" applyBorder="1"/>
    <xf numFmtId="0" fontId="15" fillId="0" borderId="0" xfId="12" applyFont="1" applyFill="1" applyBorder="1" applyAlignment="1">
      <alignment horizontal="center"/>
    </xf>
    <xf numFmtId="0" fontId="15" fillId="6" borderId="4" xfId="9" applyFont="1" applyBorder="1" applyAlignment="1">
      <alignment horizontal="center" vertical="center"/>
    </xf>
    <xf numFmtId="0" fontId="15" fillId="8" borderId="1" xfId="11" applyFont="1" applyBorder="1" applyAlignment="1">
      <alignment horizontal="center" vertical="center"/>
    </xf>
    <xf numFmtId="0" fontId="15" fillId="14" borderId="3" xfId="17" applyFont="1" applyFill="1" applyBorder="1" applyAlignment="1">
      <alignment horizontal="left" vertical="center"/>
    </xf>
    <xf numFmtId="0" fontId="15" fillId="10" borderId="3" xfId="13" applyFont="1" applyBorder="1" applyAlignment="1">
      <alignment horizontal="center"/>
    </xf>
    <xf numFmtId="0" fontId="15" fillId="9" borderId="6" xfId="12" applyFont="1" applyBorder="1" applyAlignment="1">
      <alignment horizontal="left"/>
    </xf>
    <xf numFmtId="0" fontId="15" fillId="9" borderId="6" xfId="12" applyFont="1" applyBorder="1" applyAlignment="1">
      <alignment horizontal="center"/>
    </xf>
    <xf numFmtId="0" fontId="15" fillId="6" borderId="4" xfId="9" applyFont="1" applyBorder="1" applyAlignment="1">
      <alignment horizontal="left" vertical="center"/>
    </xf>
    <xf numFmtId="0" fontId="15" fillId="8" borderId="1" xfId="11" applyFont="1" applyBorder="1" applyAlignment="1">
      <alignment horizontal="left" vertical="center"/>
    </xf>
    <xf numFmtId="0" fontId="15" fillId="10" borderId="3" xfId="13" applyFont="1" applyBorder="1" applyAlignment="1">
      <alignment horizontal="left"/>
    </xf>
    <xf numFmtId="0" fontId="15" fillId="14" borderId="3" xfId="17" applyFont="1" applyFill="1" applyBorder="1" applyAlignment="1">
      <alignment horizontal="center" vertical="center"/>
    </xf>
    <xf numFmtId="0" fontId="15" fillId="10" borderId="3" xfId="13" applyFont="1" applyBorder="1" applyAlignment="1">
      <alignment horizontal="center" vertical="center"/>
    </xf>
    <xf numFmtId="0" fontId="15" fillId="8" borderId="4" xfId="11" applyFont="1" applyBorder="1" applyAlignment="1">
      <alignment horizontal="center" vertical="center"/>
    </xf>
    <xf numFmtId="0" fontId="15" fillId="9" borderId="5" xfId="12" applyFont="1" applyBorder="1" applyAlignment="1">
      <alignment horizontal="left"/>
    </xf>
    <xf numFmtId="0" fontId="15" fillId="0" borderId="4" xfId="11" applyFont="1" applyFill="1" applyBorder="1" applyAlignment="1">
      <alignment horizontal="center"/>
    </xf>
    <xf numFmtId="0" fontId="15" fillId="6" borderId="3" xfId="9" applyFont="1" applyBorder="1" applyAlignment="1">
      <alignment horizontal="center" vertical="center"/>
    </xf>
    <xf numFmtId="0" fontId="15" fillId="14" borderId="6" xfId="17" applyFont="1" applyFill="1" applyBorder="1" applyAlignment="1">
      <alignment horizontal="left" vertical="center"/>
    </xf>
    <xf numFmtId="0" fontId="15" fillId="0" borderId="4" xfId="11" applyFont="1" applyFill="1" applyBorder="1" applyAlignment="1">
      <alignment horizontal="center" vertical="center"/>
    </xf>
    <xf numFmtId="0" fontId="15" fillId="9" borderId="5" xfId="12" applyFont="1" applyBorder="1" applyAlignment="1">
      <alignment horizontal="center"/>
    </xf>
    <xf numFmtId="0" fontId="15" fillId="8" borderId="4" xfId="11" applyFont="1" applyBorder="1" applyAlignment="1">
      <alignment horizontal="left" vertical="center"/>
    </xf>
    <xf numFmtId="0" fontId="15" fillId="0" borderId="4" xfId="11" applyFont="1" applyFill="1" applyBorder="1" applyAlignment="1">
      <alignment horizontal="left"/>
    </xf>
    <xf numFmtId="0" fontId="15" fillId="6" borderId="3" xfId="9" applyFont="1" applyBorder="1" applyAlignment="1">
      <alignment horizontal="left" vertical="center"/>
    </xf>
    <xf numFmtId="0" fontId="15" fillId="0" borderId="4" xfId="11" applyFont="1" applyFill="1" applyBorder="1" applyAlignment="1">
      <alignment horizontal="left" vertical="center"/>
    </xf>
    <xf numFmtId="0" fontId="15" fillId="6" borderId="3" xfId="9" applyFont="1" applyBorder="1" applyAlignment="1">
      <alignment vertical="center"/>
    </xf>
    <xf numFmtId="0" fontId="15" fillId="14" borderId="6" xfId="17" applyFont="1" applyFill="1" applyBorder="1" applyAlignment="1">
      <alignment horizontal="center" vertical="center"/>
    </xf>
    <xf numFmtId="0" fontId="0" fillId="15" borderId="1" xfId="0" applyFill="1" applyBorder="1" applyAlignment="1">
      <alignment horizontal="left"/>
    </xf>
    <xf numFmtId="0" fontId="0" fillId="0" borderId="1" xfId="0" applyFill="1" applyBorder="1"/>
    <xf numFmtId="0" fontId="0" fillId="15" borderId="1" xfId="0" applyFill="1" applyBorder="1"/>
    <xf numFmtId="0" fontId="0" fillId="1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15" borderId="1" xfId="0" applyNumberFormat="1" applyFill="1" applyBorder="1" applyAlignment="1">
      <alignment horizontal="center"/>
    </xf>
    <xf numFmtId="3" fontId="23" fillId="0" borderId="9" xfId="0" applyNumberFormat="1" applyFont="1" applyFill="1" applyBorder="1" applyAlignment="1">
      <alignment vertical="top" shrinkToFit="1"/>
    </xf>
    <xf numFmtId="1" fontId="23" fillId="0" borderId="9" xfId="0" applyNumberFormat="1" applyFont="1" applyFill="1" applyBorder="1" applyAlignment="1">
      <alignment vertical="top" shrinkToFit="1"/>
    </xf>
    <xf numFmtId="0" fontId="0" fillId="0" borderId="1" xfId="0" applyFill="1" applyBorder="1" applyAlignment="1">
      <alignment horizontal="center"/>
    </xf>
    <xf numFmtId="165" fontId="23" fillId="0" borderId="9" xfId="0" applyNumberFormat="1" applyFont="1" applyFill="1" applyBorder="1" applyAlignment="1">
      <alignment horizontal="center" vertical="top" shrinkToFit="1"/>
    </xf>
    <xf numFmtId="0" fontId="5" fillId="13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0" fillId="0" borderId="0" xfId="0" applyFill="1" applyBorder="1" applyAlignment="1">
      <alignment horizontal="left" vertical="top"/>
    </xf>
    <xf numFmtId="0" fontId="25" fillId="18" borderId="14" xfId="0" applyFont="1" applyFill="1" applyBorder="1" applyAlignment="1">
      <alignment horizontal="right" vertical="top" wrapText="1"/>
    </xf>
    <xf numFmtId="0" fontId="0" fillId="18" borderId="14" xfId="0" applyFill="1" applyBorder="1" applyAlignment="1">
      <alignment horizontal="left" vertical="top" wrapText="1" indent="1"/>
    </xf>
    <xf numFmtId="0" fontId="0" fillId="18" borderId="14" xfId="0" applyFill="1" applyBorder="1" applyAlignment="1">
      <alignment horizontal="left" vertical="top" wrapText="1"/>
    </xf>
    <xf numFmtId="0" fontId="0" fillId="18" borderId="14" xfId="0" applyFill="1" applyBorder="1" applyAlignment="1">
      <alignment horizontal="center" vertical="top" wrapText="1"/>
    </xf>
    <xf numFmtId="0" fontId="25" fillId="0" borderId="14" xfId="0" applyFont="1" applyFill="1" applyBorder="1" applyAlignment="1">
      <alignment horizontal="right" vertical="top" wrapText="1"/>
    </xf>
    <xf numFmtId="1" fontId="23" fillId="0" borderId="14" xfId="0" applyNumberFormat="1" applyFont="1" applyFill="1" applyBorder="1" applyAlignment="1">
      <alignment horizontal="center" vertical="top" shrinkToFit="1"/>
    </xf>
    <xf numFmtId="1" fontId="23" fillId="0" borderId="14" xfId="0" applyNumberFormat="1" applyFont="1" applyFill="1" applyBorder="1" applyAlignment="1">
      <alignment horizontal="right" vertical="top" indent="1" shrinkToFit="1"/>
    </xf>
    <xf numFmtId="3" fontId="23" fillId="0" borderId="14" xfId="0" applyNumberFormat="1" applyFont="1" applyFill="1" applyBorder="1" applyAlignment="1">
      <alignment horizontal="right" vertical="top" indent="2" shrinkToFit="1"/>
    </xf>
    <xf numFmtId="3" fontId="23" fillId="0" borderId="14" xfId="0" applyNumberFormat="1" applyFont="1" applyFill="1" applyBorder="1" applyAlignment="1">
      <alignment horizontal="right" vertical="top" indent="1" shrinkToFit="1"/>
    </xf>
    <xf numFmtId="3" fontId="23" fillId="0" borderId="14" xfId="0" applyNumberFormat="1" applyFont="1" applyFill="1" applyBorder="1" applyAlignment="1">
      <alignment horizontal="center" vertical="top" shrinkToFit="1"/>
    </xf>
    <xf numFmtId="3" fontId="0" fillId="0" borderId="0" xfId="0" applyNumberFormat="1" applyFill="1" applyBorder="1" applyAlignment="1">
      <alignment horizontal="left" vertical="top"/>
    </xf>
    <xf numFmtId="3" fontId="0" fillId="2" borderId="0" xfId="0" applyNumberFormat="1" applyFill="1" applyBorder="1" applyAlignment="1">
      <alignment horizontal="left" vertical="top"/>
    </xf>
    <xf numFmtId="1" fontId="23" fillId="0" borderId="14" xfId="0" applyNumberFormat="1" applyFont="1" applyFill="1" applyBorder="1" applyAlignment="1">
      <alignment horizontal="left" vertical="top" indent="3" shrinkToFit="1"/>
    </xf>
    <xf numFmtId="3" fontId="23" fillId="2" borderId="14" xfId="0" applyNumberFormat="1" applyFont="1" applyFill="1" applyBorder="1" applyAlignment="1">
      <alignment horizontal="right" vertical="top" indent="2" shrinkToFit="1"/>
    </xf>
    <xf numFmtId="3" fontId="23" fillId="2" borderId="14" xfId="0" applyNumberFormat="1" applyFont="1" applyFill="1" applyBorder="1" applyAlignment="1">
      <alignment horizontal="right" vertical="top" indent="1" shrinkToFit="1"/>
    </xf>
    <xf numFmtId="3" fontId="23" fillId="2" borderId="14" xfId="0" applyNumberFormat="1" applyFont="1" applyFill="1" applyBorder="1" applyAlignment="1">
      <alignment horizontal="center" vertical="top" shrinkToFit="1"/>
    </xf>
    <xf numFmtId="165" fontId="0" fillId="0" borderId="0" xfId="0" applyNumberFormat="1" applyFill="1" applyBorder="1" applyAlignment="1">
      <alignment horizontal="left" vertical="top"/>
    </xf>
    <xf numFmtId="0" fontId="5" fillId="0" borderId="0" xfId="0" applyFont="1"/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top"/>
    </xf>
    <xf numFmtId="3" fontId="23" fillId="3" borderId="14" xfId="0" applyNumberFormat="1" applyFont="1" applyFill="1" applyBorder="1" applyAlignment="1">
      <alignment horizontal="right" vertical="top" indent="2" shrinkToFit="1"/>
    </xf>
    <xf numFmtId="3" fontId="23" fillId="3" borderId="14" xfId="0" applyNumberFormat="1" applyFont="1" applyFill="1" applyBorder="1" applyAlignment="1">
      <alignment horizontal="right" vertical="top" indent="1" shrinkToFit="1"/>
    </xf>
    <xf numFmtId="3" fontId="23" fillId="3" borderId="14" xfId="0" applyNumberFormat="1" applyFont="1" applyFill="1" applyBorder="1" applyAlignment="1">
      <alignment horizontal="center" vertical="top" shrinkToFit="1"/>
    </xf>
    <xf numFmtId="1" fontId="23" fillId="3" borderId="14" xfId="0" applyNumberFormat="1" applyFont="1" applyFill="1" applyBorder="1" applyAlignment="1">
      <alignment horizontal="center" vertical="top" shrinkToFit="1"/>
    </xf>
    <xf numFmtId="0" fontId="15" fillId="0" borderId="7" xfId="14" applyFont="1" applyFill="1" applyBorder="1" applyAlignment="1">
      <alignment horizontal="center" vertical="center"/>
    </xf>
    <xf numFmtId="0" fontId="19" fillId="0" borderId="0" xfId="0" applyFont="1" applyFill="1" applyBorder="1"/>
    <xf numFmtId="0" fontId="15" fillId="0" borderId="0" xfId="14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center" vertical="center"/>
    </xf>
    <xf numFmtId="0" fontId="15" fillId="0" borderId="0" xfId="13" applyFont="1" applyFill="1" applyBorder="1" applyAlignment="1">
      <alignment horizontal="center"/>
    </xf>
    <xf numFmtId="0" fontId="15" fillId="0" borderId="0" xfId="8" applyFont="1" applyFill="1" applyBorder="1" applyAlignment="1">
      <alignment horizontal="center"/>
    </xf>
    <xf numFmtId="0" fontId="15" fillId="0" borderId="0" xfId="11" applyFont="1" applyFill="1" applyBorder="1" applyAlignment="1">
      <alignment horizontal="center"/>
    </xf>
    <xf numFmtId="0" fontId="15" fillId="0" borderId="0" xfId="10" applyFont="1" applyFill="1" applyBorder="1" applyAlignment="1">
      <alignment horizontal="center"/>
    </xf>
    <xf numFmtId="0" fontId="21" fillId="0" borderId="0" xfId="10" applyFont="1" applyFill="1" applyBorder="1" applyAlignment="1">
      <alignment horizontal="center"/>
    </xf>
    <xf numFmtId="0" fontId="15" fillId="0" borderId="0" xfId="9" applyFont="1" applyFill="1" applyBorder="1" applyAlignment="1">
      <alignment horizontal="center"/>
    </xf>
    <xf numFmtId="0" fontId="20" fillId="0" borderId="0" xfId="9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2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5" fillId="13" borderId="7" xfId="0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vertical="top" shrinkToFit="1"/>
    </xf>
    <xf numFmtId="3" fontId="0" fillId="0" borderId="0" xfId="0" applyNumberFormat="1" applyFill="1" applyBorder="1"/>
    <xf numFmtId="3" fontId="23" fillId="0" borderId="9" xfId="0" applyNumberFormat="1" applyFont="1" applyFill="1" applyBorder="1" applyAlignment="1">
      <alignment horizontal="right" vertical="top" indent="1" shrinkToFit="1"/>
    </xf>
    <xf numFmtId="3" fontId="23" fillId="0" borderId="9" xfId="0" applyNumberFormat="1" applyFont="1" applyFill="1" applyBorder="1" applyAlignment="1">
      <alignment horizontal="right" vertical="top" indent="2" shrinkToFit="1"/>
    </xf>
    <xf numFmtId="0" fontId="5" fillId="13" borderId="19" xfId="0" applyFont="1" applyFill="1" applyBorder="1" applyAlignment="1">
      <alignment horizontal="center" vertical="center"/>
    </xf>
    <xf numFmtId="3" fontId="23" fillId="0" borderId="20" xfId="0" applyNumberFormat="1" applyFont="1" applyFill="1" applyBorder="1" applyAlignment="1">
      <alignment horizontal="center" vertical="top" shrinkToFit="1"/>
    </xf>
    <xf numFmtId="1" fontId="23" fillId="0" borderId="20" xfId="0" applyNumberFormat="1" applyFont="1" applyFill="1" applyBorder="1" applyAlignment="1">
      <alignment horizontal="center" vertical="top" shrinkToFit="1"/>
    </xf>
    <xf numFmtId="3" fontId="23" fillId="0" borderId="21" xfId="0" applyNumberFormat="1" applyFont="1" applyFill="1" applyBorder="1" applyAlignment="1">
      <alignment horizontal="center" vertical="top" shrinkToFit="1"/>
    </xf>
    <xf numFmtId="4" fontId="19" fillId="0" borderId="0" xfId="0" applyNumberFormat="1" applyFont="1" applyFill="1" applyBorder="1"/>
    <xf numFmtId="4" fontId="15" fillId="0" borderId="0" xfId="14" applyNumberFormat="1" applyFont="1" applyFill="1" applyBorder="1" applyAlignment="1">
      <alignment horizontal="center" vertical="center"/>
    </xf>
    <xf numFmtId="4" fontId="15" fillId="0" borderId="0" xfId="7" applyNumberFormat="1" applyFont="1" applyFill="1" applyBorder="1" applyAlignment="1">
      <alignment horizontal="center" vertical="center"/>
    </xf>
    <xf numFmtId="4" fontId="15" fillId="0" borderId="0" xfId="13" applyNumberFormat="1" applyFont="1" applyFill="1" applyBorder="1" applyAlignment="1">
      <alignment horizontal="center"/>
    </xf>
    <xf numFmtId="4" fontId="15" fillId="0" borderId="0" xfId="8" applyNumberFormat="1" applyFont="1" applyFill="1" applyBorder="1" applyAlignment="1">
      <alignment horizontal="center"/>
    </xf>
    <xf numFmtId="4" fontId="15" fillId="0" borderId="0" xfId="11" applyNumberFormat="1" applyFont="1" applyFill="1" applyBorder="1" applyAlignment="1">
      <alignment horizontal="center"/>
    </xf>
    <xf numFmtId="4" fontId="15" fillId="0" borderId="0" xfId="10" applyNumberFormat="1" applyFont="1" applyFill="1" applyBorder="1" applyAlignment="1">
      <alignment horizontal="center"/>
    </xf>
    <xf numFmtId="4" fontId="21" fillId="0" borderId="0" xfId="10" applyNumberFormat="1" applyFont="1" applyFill="1" applyBorder="1" applyAlignment="1">
      <alignment horizontal="center"/>
    </xf>
    <xf numFmtId="4" fontId="15" fillId="0" borderId="0" xfId="9" applyNumberFormat="1" applyFont="1" applyFill="1" applyBorder="1" applyAlignment="1">
      <alignment horizontal="center"/>
    </xf>
    <xf numFmtId="4" fontId="20" fillId="0" borderId="0" xfId="9" applyNumberFormat="1" applyFont="1" applyFill="1" applyBorder="1" applyAlignment="1">
      <alignment horizontal="center"/>
    </xf>
    <xf numFmtId="4" fontId="15" fillId="0" borderId="0" xfId="12" applyNumberFormat="1" applyFont="1" applyFill="1" applyBorder="1" applyAlignment="1">
      <alignment horizontal="center"/>
    </xf>
    <xf numFmtId="4" fontId="0" fillId="0" borderId="0" xfId="0" applyNumberFormat="1" applyFill="1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0" fillId="0" borderId="1" xfId="0" applyFill="1" applyBorder="1" applyAlignment="1">
      <alignment wrapText="1"/>
    </xf>
    <xf numFmtId="0" fontId="0" fillId="19" borderId="1" xfId="0" applyFill="1" applyBorder="1" applyAlignment="1">
      <alignment horizontal="center" vertical="top"/>
    </xf>
    <xf numFmtId="0" fontId="0" fillId="19" borderId="1" xfId="0" applyFill="1" applyBorder="1" applyAlignment="1">
      <alignment horizontal="center" vertical="top" wrapText="1"/>
    </xf>
    <xf numFmtId="17" fontId="0" fillId="19" borderId="1" xfId="0" applyNumberForma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top"/>
    </xf>
    <xf numFmtId="0" fontId="0" fillId="20" borderId="1" xfId="0" applyFill="1" applyBorder="1" applyAlignment="1">
      <alignment horizontal="center" vertical="top" wrapText="1"/>
    </xf>
    <xf numFmtId="17" fontId="0" fillId="20" borderId="1" xfId="0" applyNumberFormat="1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 wrapText="1"/>
    </xf>
    <xf numFmtId="0" fontId="0" fillId="20" borderId="1" xfId="0" applyFill="1" applyBorder="1"/>
    <xf numFmtId="0" fontId="0" fillId="21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top"/>
    </xf>
    <xf numFmtId="17" fontId="0" fillId="21" borderId="1" xfId="0" applyNumberFormat="1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wrapText="1"/>
    </xf>
    <xf numFmtId="17" fontId="0" fillId="19" borderId="1" xfId="0" applyNumberFormat="1" applyFill="1" applyBorder="1" applyAlignment="1">
      <alignment horizontal="center" vertical="center" wrapText="1"/>
    </xf>
    <xf numFmtId="0" fontId="0" fillId="22" borderId="1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 wrapText="1"/>
    </xf>
    <xf numFmtId="17" fontId="0" fillId="22" borderId="1" xfId="0" applyNumberFormat="1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 wrapText="1"/>
    </xf>
    <xf numFmtId="17" fontId="0" fillId="23" borderId="1" xfId="0" applyNumberFormat="1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0" fillId="24" borderId="1" xfId="0" applyFill="1" applyBorder="1" applyAlignment="1">
      <alignment vertical="center" wrapText="1"/>
    </xf>
    <xf numFmtId="0" fontId="0" fillId="24" borderId="1" xfId="0" applyFill="1" applyBorder="1" applyAlignment="1">
      <alignment horizontal="center" vertical="center" wrapText="1"/>
    </xf>
    <xf numFmtId="17" fontId="0" fillId="24" borderId="1" xfId="0" applyNumberFormat="1" applyFill="1" applyBorder="1" applyAlignment="1">
      <alignment horizontal="center" vertical="center"/>
    </xf>
    <xf numFmtId="0" fontId="5" fillId="20" borderId="2" xfId="0" applyFont="1" applyFill="1" applyBorder="1" applyAlignment="1">
      <alignment horizontal="center" vertical="center"/>
    </xf>
    <xf numFmtId="0" fontId="5" fillId="21" borderId="22" xfId="0" applyFont="1" applyFill="1" applyBorder="1" applyAlignment="1">
      <alignment horizontal="center" vertical="center"/>
    </xf>
    <xf numFmtId="0" fontId="0" fillId="24" borderId="8" xfId="0" applyFill="1" applyBorder="1" applyAlignment="1">
      <alignment horizontal="center" vertical="center"/>
    </xf>
    <xf numFmtId="0" fontId="0" fillId="19" borderId="22" xfId="0" applyFill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/>
    </xf>
    <xf numFmtId="0" fontId="0" fillId="19" borderId="8" xfId="0" applyFill="1" applyBorder="1" applyAlignment="1">
      <alignment horizontal="center" vertical="center"/>
    </xf>
    <xf numFmtId="0" fontId="0" fillId="22" borderId="1" xfId="0" applyFill="1" applyBorder="1"/>
    <xf numFmtId="0" fontId="0" fillId="22" borderId="1" xfId="0" applyFill="1" applyBorder="1" applyAlignment="1">
      <alignment horizontal="center" vertical="top" wrapText="1"/>
    </xf>
    <xf numFmtId="0" fontId="0" fillId="22" borderId="1" xfId="0" applyFill="1" applyBorder="1" applyAlignment="1">
      <alignment horizontal="center" vertical="top"/>
    </xf>
    <xf numFmtId="0" fontId="0" fillId="22" borderId="1" xfId="0" applyFill="1" applyBorder="1" applyAlignment="1">
      <alignment horizontal="left" vertical="top" wrapText="1"/>
    </xf>
    <xf numFmtId="0" fontId="0" fillId="19" borderId="1" xfId="0" applyFill="1" applyBorder="1"/>
    <xf numFmtId="0" fontId="0" fillId="26" borderId="1" xfId="0" applyFill="1" applyBorder="1" applyAlignment="1">
      <alignment vertical="center" wrapText="1"/>
    </xf>
    <xf numFmtId="0" fontId="0" fillId="26" borderId="1" xfId="0" applyFill="1" applyBorder="1" applyAlignment="1">
      <alignment horizontal="center" vertical="center"/>
    </xf>
    <xf numFmtId="17" fontId="0" fillId="26" borderId="1" xfId="0" applyNumberFormat="1" applyFill="1" applyBorder="1" applyAlignment="1">
      <alignment horizontal="center" vertical="center"/>
    </xf>
    <xf numFmtId="0" fontId="0" fillId="26" borderId="1" xfId="0" applyFill="1" applyBorder="1" applyAlignment="1">
      <alignment horizontal="center" vertical="center" wrapText="1"/>
    </xf>
    <xf numFmtId="0" fontId="0" fillId="23" borderId="1" xfId="0" applyFill="1" applyBorder="1"/>
    <xf numFmtId="0" fontId="0" fillId="23" borderId="1" xfId="0" applyFill="1" applyBorder="1" applyAlignment="1">
      <alignment horizontal="center"/>
    </xf>
    <xf numFmtId="0" fontId="5" fillId="22" borderId="1" xfId="0" applyFont="1" applyFill="1" applyBorder="1" applyAlignment="1">
      <alignment horizontal="center" vertical="center" wrapText="1"/>
    </xf>
    <xf numFmtId="0" fontId="5" fillId="23" borderId="1" xfId="0" applyFont="1" applyFill="1" applyBorder="1" applyAlignment="1">
      <alignment vertical="center"/>
    </xf>
    <xf numFmtId="0" fontId="29" fillId="25" borderId="1" xfId="0" applyFont="1" applyFill="1" applyBorder="1" applyAlignment="1">
      <alignment horizontal="center" vertical="center"/>
    </xf>
    <xf numFmtId="0" fontId="28" fillId="25" borderId="0" xfId="0" applyFont="1" applyFill="1" applyAlignment="1">
      <alignment vertical="center"/>
    </xf>
    <xf numFmtId="0" fontId="28" fillId="25" borderId="0" xfId="0" applyFont="1" applyFill="1"/>
    <xf numFmtId="0" fontId="28" fillId="25" borderId="0" xfId="0" applyFont="1" applyFill="1" applyAlignment="1">
      <alignment horizontal="center" vertical="center"/>
    </xf>
    <xf numFmtId="0" fontId="0" fillId="19" borderId="1" xfId="0" applyFill="1" applyBorder="1" applyAlignment="1">
      <alignment vertical="center" wrapText="1"/>
    </xf>
    <xf numFmtId="0" fontId="5" fillId="19" borderId="2" xfId="0" applyFont="1" applyFill="1" applyBorder="1" applyAlignment="1">
      <alignment horizontal="center" vertical="center"/>
    </xf>
    <xf numFmtId="0" fontId="5" fillId="19" borderId="22" xfId="0" applyFont="1" applyFill="1" applyBorder="1" applyAlignment="1">
      <alignment horizontal="center" vertical="center"/>
    </xf>
    <xf numFmtId="0" fontId="31" fillId="21" borderId="22" xfId="0" applyFont="1" applyFill="1" applyBorder="1" applyAlignment="1">
      <alignment horizontal="center" vertical="center"/>
    </xf>
    <xf numFmtId="17" fontId="5" fillId="21" borderId="22" xfId="0" applyNumberFormat="1" applyFont="1" applyFill="1" applyBorder="1" applyAlignment="1">
      <alignment horizontal="center" vertical="center"/>
    </xf>
    <xf numFmtId="0" fontId="5" fillId="21" borderId="22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 wrapText="1"/>
    </xf>
    <xf numFmtId="0" fontId="32" fillId="25" borderId="1" xfId="0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 wrapText="1"/>
    </xf>
    <xf numFmtId="3" fontId="0" fillId="15" borderId="8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17" fontId="0" fillId="0" borderId="1" xfId="0" applyNumberFormat="1" applyFill="1" applyBorder="1" applyAlignment="1">
      <alignment horizontal="center" vertical="center" wrapText="1"/>
    </xf>
    <xf numFmtId="165" fontId="23" fillId="24" borderId="9" xfId="0" applyNumberFormat="1" applyFont="1" applyFill="1" applyBorder="1" applyAlignment="1">
      <alignment horizontal="center" vertical="top" shrinkToFit="1"/>
    </xf>
    <xf numFmtId="164" fontId="19" fillId="24" borderId="1" xfId="0" applyNumberFormat="1" applyFont="1" applyFill="1" applyBorder="1" applyAlignment="1">
      <alignment horizontal="center"/>
    </xf>
    <xf numFmtId="0" fontId="34" fillId="2" borderId="2" xfId="0" applyFont="1" applyFill="1" applyBorder="1" applyAlignment="1">
      <alignment horizontal="center" vertical="center" wrapText="1"/>
    </xf>
    <xf numFmtId="0" fontId="21" fillId="9" borderId="1" xfId="12" applyFont="1" applyBorder="1" applyAlignment="1">
      <alignment horizontal="center"/>
    </xf>
    <xf numFmtId="0" fontId="18" fillId="0" borderId="0" xfId="0" applyFont="1" applyAlignment="1">
      <alignment horizontal="center"/>
    </xf>
    <xf numFmtId="0" fontId="33" fillId="25" borderId="7" xfId="0" applyFont="1" applyFill="1" applyBorder="1" applyAlignment="1">
      <alignment horizontal="center"/>
    </xf>
    <xf numFmtId="0" fontId="33" fillId="25" borderId="23" xfId="0" applyFont="1" applyFill="1" applyBorder="1" applyAlignment="1">
      <alignment horizontal="center"/>
    </xf>
    <xf numFmtId="0" fontId="33" fillId="25" borderId="8" xfId="0" applyFont="1" applyFill="1" applyBorder="1" applyAlignment="1">
      <alignment horizontal="center"/>
    </xf>
    <xf numFmtId="0" fontId="30" fillId="25" borderId="7" xfId="0" applyFont="1" applyFill="1" applyBorder="1" applyAlignment="1">
      <alignment horizontal="center"/>
    </xf>
    <xf numFmtId="0" fontId="30" fillId="25" borderId="23" xfId="0" applyFont="1" applyFill="1" applyBorder="1" applyAlignment="1">
      <alignment horizontal="center"/>
    </xf>
    <xf numFmtId="0" fontId="30" fillId="25" borderId="8" xfId="0" applyFont="1" applyFill="1" applyBorder="1" applyAlignment="1">
      <alignment horizontal="center"/>
    </xf>
    <xf numFmtId="3" fontId="23" fillId="0" borderId="9" xfId="0" applyNumberFormat="1" applyFont="1" applyFill="1" applyBorder="1" applyAlignment="1">
      <alignment horizontal="right" vertical="top" shrinkToFit="1"/>
    </xf>
    <xf numFmtId="3" fontId="23" fillId="0" borderId="10" xfId="0" applyNumberFormat="1" applyFont="1" applyFill="1" applyBorder="1" applyAlignment="1">
      <alignment horizontal="right" vertical="top" shrinkToFit="1"/>
    </xf>
    <xf numFmtId="165" fontId="23" fillId="0" borderId="9" xfId="0" applyNumberFormat="1" applyFont="1" applyFill="1" applyBorder="1" applyAlignment="1">
      <alignment horizontal="center" vertical="top" shrinkToFit="1"/>
    </xf>
    <xf numFmtId="165" fontId="23" fillId="0" borderId="10" xfId="0" applyNumberFormat="1" applyFont="1" applyFill="1" applyBorder="1" applyAlignment="1">
      <alignment horizontal="center" vertical="top" shrinkToFit="1"/>
    </xf>
    <xf numFmtId="1" fontId="23" fillId="0" borderId="9" xfId="0" applyNumberFormat="1" applyFont="1" applyFill="1" applyBorder="1" applyAlignment="1">
      <alignment horizontal="left" vertical="top" indent="1" shrinkToFit="1"/>
    </xf>
    <xf numFmtId="1" fontId="23" fillId="0" borderId="10" xfId="0" applyNumberFormat="1" applyFont="1" applyFill="1" applyBorder="1" applyAlignment="1">
      <alignment horizontal="left" vertical="top" indent="1" shrinkToFit="1"/>
    </xf>
    <xf numFmtId="0" fontId="0" fillId="16" borderId="16" xfId="0" applyFill="1" applyBorder="1" applyAlignment="1">
      <alignment horizontal="center" wrapText="1"/>
    </xf>
    <xf numFmtId="0" fontId="0" fillId="16" borderId="17" xfId="0" applyFill="1" applyBorder="1" applyAlignment="1">
      <alignment horizontal="center" wrapText="1"/>
    </xf>
    <xf numFmtId="0" fontId="0" fillId="16" borderId="18" xfId="0" applyFill="1" applyBorder="1" applyAlignment="1">
      <alignment horizontal="center" wrapText="1"/>
    </xf>
    <xf numFmtId="0" fontId="0" fillId="16" borderId="0" xfId="0" applyFill="1" applyBorder="1" applyAlignment="1">
      <alignment horizontal="center" wrapText="1"/>
    </xf>
    <xf numFmtId="1" fontId="23" fillId="0" borderId="9" xfId="0" applyNumberFormat="1" applyFont="1" applyFill="1" applyBorder="1" applyAlignment="1">
      <alignment horizontal="right" vertical="top" shrinkToFit="1"/>
    </xf>
    <xf numFmtId="1" fontId="23" fillId="0" borderId="10" xfId="0" applyNumberFormat="1" applyFont="1" applyFill="1" applyBorder="1" applyAlignment="1">
      <alignment horizontal="right" vertical="top" shrinkToFit="1"/>
    </xf>
    <xf numFmtId="0" fontId="0" fillId="0" borderId="11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26" fillId="17" borderId="9" xfId="0" applyFont="1" applyFill="1" applyBorder="1" applyAlignment="1">
      <alignment horizontal="center" vertical="top" wrapText="1"/>
    </xf>
    <xf numFmtId="0" fontId="26" fillId="17" borderId="13" xfId="0" applyFont="1" applyFill="1" applyBorder="1" applyAlignment="1">
      <alignment horizontal="center" vertical="top" wrapText="1"/>
    </xf>
    <xf numFmtId="0" fontId="26" fillId="17" borderId="10" xfId="0" applyFont="1" applyFill="1" applyBorder="1" applyAlignment="1">
      <alignment horizontal="center" vertical="top" wrapText="1"/>
    </xf>
    <xf numFmtId="0" fontId="25" fillId="18" borderId="9" xfId="0" applyFont="1" applyFill="1" applyBorder="1" applyAlignment="1">
      <alignment horizontal="right" vertical="top" wrapText="1"/>
    </xf>
    <xf numFmtId="0" fontId="25" fillId="18" borderId="10" xfId="0" applyFont="1" applyFill="1" applyBorder="1" applyAlignment="1">
      <alignment horizontal="right" vertical="top" wrapText="1"/>
    </xf>
    <xf numFmtId="0" fontId="25" fillId="18" borderId="9" xfId="0" applyFont="1" applyFill="1" applyBorder="1" applyAlignment="1">
      <alignment horizontal="center" vertical="top" wrapText="1"/>
    </xf>
    <xf numFmtId="0" fontId="25" fillId="18" borderId="10" xfId="0" applyFont="1" applyFill="1" applyBorder="1" applyAlignment="1">
      <alignment horizontal="center" vertical="top" wrapText="1"/>
    </xf>
    <xf numFmtId="0" fontId="0" fillId="18" borderId="9" xfId="0" applyFill="1" applyBorder="1" applyAlignment="1">
      <alignment horizontal="left" vertical="top" wrapText="1" indent="1"/>
    </xf>
    <xf numFmtId="0" fontId="0" fillId="18" borderId="10" xfId="0" applyFill="1" applyBorder="1" applyAlignment="1">
      <alignment horizontal="left" vertical="top" wrapText="1" indent="1"/>
    </xf>
    <xf numFmtId="0" fontId="25" fillId="0" borderId="0" xfId="0" applyFont="1" applyFill="1" applyBorder="1" applyAlignment="1">
      <alignment horizontal="left" vertical="top" wrapText="1" indent="1"/>
    </xf>
    <xf numFmtId="0" fontId="25" fillId="0" borderId="0" xfId="0" applyFont="1" applyFill="1" applyBorder="1" applyAlignment="1">
      <alignment horizontal="left" vertical="top" wrapText="1" indent="2"/>
    </xf>
    <xf numFmtId="0" fontId="27" fillId="18" borderId="9" xfId="0" applyFont="1" applyFill="1" applyBorder="1" applyAlignment="1">
      <alignment horizontal="right" vertical="top" wrapText="1"/>
    </xf>
    <xf numFmtId="0" fontId="26" fillId="17" borderId="15" xfId="0" applyFont="1" applyFill="1" applyBorder="1" applyAlignment="1">
      <alignment horizontal="center" vertical="top" wrapText="1"/>
    </xf>
    <xf numFmtId="0" fontId="26" fillId="17" borderId="11" xfId="0" applyFont="1" applyFill="1" applyBorder="1" applyAlignment="1">
      <alignment horizontal="center" vertical="top" wrapText="1"/>
    </xf>
    <xf numFmtId="0" fontId="24" fillId="12" borderId="1" xfId="0" applyFont="1" applyFill="1" applyBorder="1" applyAlignment="1">
      <alignment horizontal="center" vertical="center" wrapText="1"/>
    </xf>
    <xf numFmtId="0" fontId="15" fillId="9" borderId="24" xfId="12" applyFont="1" applyBorder="1" applyAlignment="1">
      <alignment horizontal="center"/>
    </xf>
  </cellXfs>
  <cellStyles count="18">
    <cellStyle name="60% - Énfasis3" xfId="13" builtinId="40"/>
    <cellStyle name="60% - Énfasis5" xfId="14" builtinId="48"/>
    <cellStyle name="Cálculo" xfId="10" builtinId="22"/>
    <cellStyle name="Celda de comprobación" xfId="11" builtinId="23"/>
    <cellStyle name="Entrada" xfId="9" builtinId="20"/>
    <cellStyle name="Hipervínculo" xfId="5" builtinId="8" hidden="1"/>
    <cellStyle name="Hipervínculo" xfId="3" builtinId="8" hidden="1"/>
    <cellStyle name="Hipervínculo" xfId="1" builtinId="8" hidden="1"/>
    <cellStyle name="Hipervínculo visitado" xfId="6" builtinId="9" hidden="1"/>
    <cellStyle name="Hipervínculo visitado" xfId="4" builtinId="9" hidden="1"/>
    <cellStyle name="Hipervínculo visitado" xfId="2" builtinId="9" hidden="1"/>
    <cellStyle name="Incorrecto" xfId="7" builtinId="27"/>
    <cellStyle name="Moneda" xfId="16" builtinId="4"/>
    <cellStyle name="Neutral" xfId="8" builtinId="28"/>
    <cellStyle name="Normal" xfId="0" builtinId="0"/>
    <cellStyle name="Normal 2" xfId="15"/>
    <cellStyle name="Notas" xfId="12" builtinId="10"/>
    <cellStyle name="Salida" xfId="17" builtinId="21"/>
  </cellStyles>
  <dxfs count="0"/>
  <tableStyles count="0" defaultTableStyle="TableStyleMedium9" defaultPivotStyle="PivotStyleMedium4"/>
  <colors>
    <mruColors>
      <color rgb="FFFF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[Matriz energia Tec mva 2019.xlsx]TABLAS 2!Tabla dinámica1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2'!$C$3:$C$4</c:f>
              <c:strCache>
                <c:ptCount val="1"/>
                <c:pt idx="0">
                  <c:v>Climatización</c:v>
                </c:pt>
              </c:strCache>
            </c:strRef>
          </c:tx>
          <c:invertIfNegative val="0"/>
          <c:cat>
            <c:strRef>
              <c:f>'TABLAS 2'!$B$5:$B$18</c:f>
              <c:strCache>
                <c:ptCount val="13"/>
                <c:pt idx="0">
                  <c:v>Edificio D</c:v>
                </c:pt>
                <c:pt idx="1">
                  <c:v>Sistemas</c:v>
                </c:pt>
                <c:pt idx="2">
                  <c:v>Edificio A</c:v>
                </c:pt>
                <c:pt idx="3">
                  <c:v>Edificio C</c:v>
                </c:pt>
                <c:pt idx="4">
                  <c:v>Lab. Electromecanica/Mecatronica</c:v>
                </c:pt>
                <c:pt idx="5">
                  <c:v>Administrativo</c:v>
                </c:pt>
                <c:pt idx="6">
                  <c:v>Edificio B</c:v>
                </c:pt>
                <c:pt idx="7">
                  <c:v>Ingles</c:v>
                </c:pt>
                <c:pt idx="8">
                  <c:v>Casetas / Patios</c:v>
                </c:pt>
                <c:pt idx="9">
                  <c:v>Cafeteria</c:v>
                </c:pt>
                <c:pt idx="10">
                  <c:v>Petrolera</c:v>
                </c:pt>
                <c:pt idx="11">
                  <c:v>Incubadora </c:v>
                </c:pt>
                <c:pt idx="12">
                  <c:v>Biblioteca</c:v>
                </c:pt>
              </c:strCache>
            </c:strRef>
          </c:cat>
          <c:val>
            <c:numRef>
              <c:f>'TABLAS 2'!$C$5:$C$18</c:f>
              <c:numCache>
                <c:formatCode>0</c:formatCode>
                <c:ptCount val="13"/>
                <c:pt idx="0">
                  <c:v>31617.599999999999</c:v>
                </c:pt>
                <c:pt idx="1">
                  <c:v>23648.240000000009</c:v>
                </c:pt>
                <c:pt idx="2">
                  <c:v>19240.760000000002</c:v>
                </c:pt>
                <c:pt idx="3">
                  <c:v>16892.260000000002</c:v>
                </c:pt>
                <c:pt idx="4">
                  <c:v>14345.76</c:v>
                </c:pt>
                <c:pt idx="5">
                  <c:v>8102.16</c:v>
                </c:pt>
                <c:pt idx="6">
                  <c:v>10585.52</c:v>
                </c:pt>
                <c:pt idx="7">
                  <c:v>7006.5600000000013</c:v>
                </c:pt>
                <c:pt idx="8">
                  <c:v>2299</c:v>
                </c:pt>
                <c:pt idx="9">
                  <c:v>4752</c:v>
                </c:pt>
                <c:pt idx="10">
                  <c:v>3862.3199999999997</c:v>
                </c:pt>
                <c:pt idx="11">
                  <c:v>4781.92</c:v>
                </c:pt>
                <c:pt idx="12">
                  <c:v>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E-49D9-A958-8A19C8FD9624}"/>
            </c:ext>
          </c:extLst>
        </c:ser>
        <c:ser>
          <c:idx val="1"/>
          <c:order val="1"/>
          <c:tx>
            <c:strRef>
              <c:f>'TABLAS 2'!$D$3:$D$4</c:f>
              <c:strCache>
                <c:ptCount val="1"/>
                <c:pt idx="0">
                  <c:v>Electrodoméstico</c:v>
                </c:pt>
              </c:strCache>
            </c:strRef>
          </c:tx>
          <c:invertIfNegative val="0"/>
          <c:cat>
            <c:strRef>
              <c:f>'TABLAS 2'!$B$5:$B$18</c:f>
              <c:strCache>
                <c:ptCount val="13"/>
                <c:pt idx="0">
                  <c:v>Edificio D</c:v>
                </c:pt>
                <c:pt idx="1">
                  <c:v>Sistemas</c:v>
                </c:pt>
                <c:pt idx="2">
                  <c:v>Edificio A</c:v>
                </c:pt>
                <c:pt idx="3">
                  <c:v>Edificio C</c:v>
                </c:pt>
                <c:pt idx="4">
                  <c:v>Lab. Electromecanica/Mecatronica</c:v>
                </c:pt>
                <c:pt idx="5">
                  <c:v>Administrativo</c:v>
                </c:pt>
                <c:pt idx="6">
                  <c:v>Edificio B</c:v>
                </c:pt>
                <c:pt idx="7">
                  <c:v>Ingles</c:v>
                </c:pt>
                <c:pt idx="8">
                  <c:v>Casetas / Patios</c:v>
                </c:pt>
                <c:pt idx="9">
                  <c:v>Cafeteria</c:v>
                </c:pt>
                <c:pt idx="10">
                  <c:v>Petrolera</c:v>
                </c:pt>
                <c:pt idx="11">
                  <c:v>Incubadora </c:v>
                </c:pt>
                <c:pt idx="12">
                  <c:v>Biblioteca</c:v>
                </c:pt>
              </c:strCache>
            </c:strRef>
          </c:cat>
          <c:val>
            <c:numRef>
              <c:f>'TABLAS 2'!$D$5:$D$18</c:f>
              <c:numCache>
                <c:formatCode>0</c:formatCode>
                <c:ptCount val="13"/>
                <c:pt idx="0">
                  <c:v>615.87</c:v>
                </c:pt>
                <c:pt idx="1">
                  <c:v>1337.6000000000001</c:v>
                </c:pt>
                <c:pt idx="4">
                  <c:v>787.28</c:v>
                </c:pt>
                <c:pt idx="5">
                  <c:v>2317.6639999999998</c:v>
                </c:pt>
                <c:pt idx="6">
                  <c:v>663.84</c:v>
                </c:pt>
                <c:pt idx="7">
                  <c:v>578.82000000000005</c:v>
                </c:pt>
                <c:pt idx="8">
                  <c:v>5598.72</c:v>
                </c:pt>
                <c:pt idx="9">
                  <c:v>2971.0560000000005</c:v>
                </c:pt>
                <c:pt idx="10">
                  <c:v>1201.9480000000001</c:v>
                </c:pt>
                <c:pt idx="11">
                  <c:v>555.19200000000001</c:v>
                </c:pt>
                <c:pt idx="12">
                  <c:v>729.9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E-49D9-A958-8A19C8FD9624}"/>
            </c:ext>
          </c:extLst>
        </c:ser>
        <c:ser>
          <c:idx val="2"/>
          <c:order val="2"/>
          <c:tx>
            <c:strRef>
              <c:f>'TABLAS 2'!$E$3:$E$4</c:f>
              <c:strCache>
                <c:ptCount val="1"/>
                <c:pt idx="0">
                  <c:v>Equipo Laboratorio</c:v>
                </c:pt>
              </c:strCache>
            </c:strRef>
          </c:tx>
          <c:invertIfNegative val="0"/>
          <c:cat>
            <c:strRef>
              <c:f>'TABLAS 2'!$B$5:$B$18</c:f>
              <c:strCache>
                <c:ptCount val="13"/>
                <c:pt idx="0">
                  <c:v>Edificio D</c:v>
                </c:pt>
                <c:pt idx="1">
                  <c:v>Sistemas</c:v>
                </c:pt>
                <c:pt idx="2">
                  <c:v>Edificio A</c:v>
                </c:pt>
                <c:pt idx="3">
                  <c:v>Edificio C</c:v>
                </c:pt>
                <c:pt idx="4">
                  <c:v>Lab. Electromecanica/Mecatronica</c:v>
                </c:pt>
                <c:pt idx="5">
                  <c:v>Administrativo</c:v>
                </c:pt>
                <c:pt idx="6">
                  <c:v>Edificio B</c:v>
                </c:pt>
                <c:pt idx="7">
                  <c:v>Ingles</c:v>
                </c:pt>
                <c:pt idx="8">
                  <c:v>Casetas / Patios</c:v>
                </c:pt>
                <c:pt idx="9">
                  <c:v>Cafeteria</c:v>
                </c:pt>
                <c:pt idx="10">
                  <c:v>Petrolera</c:v>
                </c:pt>
                <c:pt idx="11">
                  <c:v>Incubadora </c:v>
                </c:pt>
                <c:pt idx="12">
                  <c:v>Biblioteca</c:v>
                </c:pt>
              </c:strCache>
            </c:strRef>
          </c:cat>
          <c:val>
            <c:numRef>
              <c:f>'TABLAS 2'!$E$5:$E$18</c:f>
              <c:numCache>
                <c:formatCode>0</c:formatCode>
                <c:ptCount val="13"/>
                <c:pt idx="0">
                  <c:v>1359.4999999999998</c:v>
                </c:pt>
                <c:pt idx="1">
                  <c:v>5022.116</c:v>
                </c:pt>
                <c:pt idx="4">
                  <c:v>542.35541999999998</c:v>
                </c:pt>
                <c:pt idx="7">
                  <c:v>492.8</c:v>
                </c:pt>
                <c:pt idx="12">
                  <c:v>549.82399999999996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E-49D9-A958-8A19C8FD9624}"/>
            </c:ext>
          </c:extLst>
        </c:ser>
        <c:ser>
          <c:idx val="3"/>
          <c:order val="3"/>
          <c:tx>
            <c:strRef>
              <c:f>'TABLAS 2'!$F$3:$F$4</c:f>
              <c:strCache>
                <c:ptCount val="1"/>
                <c:pt idx="0">
                  <c:v>Equipo TIC´s</c:v>
                </c:pt>
              </c:strCache>
            </c:strRef>
          </c:tx>
          <c:invertIfNegative val="0"/>
          <c:cat>
            <c:strRef>
              <c:f>'TABLAS 2'!$B$5:$B$18</c:f>
              <c:strCache>
                <c:ptCount val="13"/>
                <c:pt idx="0">
                  <c:v>Edificio D</c:v>
                </c:pt>
                <c:pt idx="1">
                  <c:v>Sistemas</c:v>
                </c:pt>
                <c:pt idx="2">
                  <c:v>Edificio A</c:v>
                </c:pt>
                <c:pt idx="3">
                  <c:v>Edificio C</c:v>
                </c:pt>
                <c:pt idx="4">
                  <c:v>Lab. Electromecanica/Mecatronica</c:v>
                </c:pt>
                <c:pt idx="5">
                  <c:v>Administrativo</c:v>
                </c:pt>
                <c:pt idx="6">
                  <c:v>Edificio B</c:v>
                </c:pt>
                <c:pt idx="7">
                  <c:v>Ingles</c:v>
                </c:pt>
                <c:pt idx="8">
                  <c:v>Casetas / Patios</c:v>
                </c:pt>
                <c:pt idx="9">
                  <c:v>Cafeteria</c:v>
                </c:pt>
                <c:pt idx="10">
                  <c:v>Petrolera</c:v>
                </c:pt>
                <c:pt idx="11">
                  <c:v>Incubadora </c:v>
                </c:pt>
                <c:pt idx="12">
                  <c:v>Biblioteca</c:v>
                </c:pt>
              </c:strCache>
            </c:strRef>
          </c:cat>
          <c:val>
            <c:numRef>
              <c:f>'TABLAS 2'!$F$5:$F$18</c:f>
              <c:numCache>
                <c:formatCode>0</c:formatCode>
                <c:ptCount val="13"/>
                <c:pt idx="0">
                  <c:v>1340.6579999999999</c:v>
                </c:pt>
                <c:pt idx="1">
                  <c:v>1008.5679999999999</c:v>
                </c:pt>
                <c:pt idx="2">
                  <c:v>340.03199999999998</c:v>
                </c:pt>
                <c:pt idx="3">
                  <c:v>161.69999999999999</c:v>
                </c:pt>
                <c:pt idx="4">
                  <c:v>944.56259999999997</c:v>
                </c:pt>
                <c:pt idx="5">
                  <c:v>3379.6839999999993</c:v>
                </c:pt>
                <c:pt idx="6">
                  <c:v>364.32000000000005</c:v>
                </c:pt>
                <c:pt idx="7">
                  <c:v>474.58400000000006</c:v>
                </c:pt>
                <c:pt idx="8">
                  <c:v>128.69999999999999</c:v>
                </c:pt>
                <c:pt idx="9">
                  <c:v>155.76</c:v>
                </c:pt>
                <c:pt idx="10">
                  <c:v>986.81600000000003</c:v>
                </c:pt>
                <c:pt idx="11">
                  <c:v>336.90800000000002</c:v>
                </c:pt>
                <c:pt idx="12">
                  <c:v>218.13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AE-49D9-A958-8A19C8FD9624}"/>
            </c:ext>
          </c:extLst>
        </c:ser>
        <c:ser>
          <c:idx val="4"/>
          <c:order val="4"/>
          <c:tx>
            <c:strRef>
              <c:f>'TABLAS 2'!$G$3:$G$4</c:f>
              <c:strCache>
                <c:ptCount val="1"/>
                <c:pt idx="0">
                  <c:v>Iluminación</c:v>
                </c:pt>
              </c:strCache>
            </c:strRef>
          </c:tx>
          <c:invertIfNegative val="0"/>
          <c:cat>
            <c:strRef>
              <c:f>'TABLAS 2'!$B$5:$B$18</c:f>
              <c:strCache>
                <c:ptCount val="13"/>
                <c:pt idx="0">
                  <c:v>Edificio D</c:v>
                </c:pt>
                <c:pt idx="1">
                  <c:v>Sistemas</c:v>
                </c:pt>
                <c:pt idx="2">
                  <c:v>Edificio A</c:v>
                </c:pt>
                <c:pt idx="3">
                  <c:v>Edificio C</c:v>
                </c:pt>
                <c:pt idx="4">
                  <c:v>Lab. Electromecanica/Mecatronica</c:v>
                </c:pt>
                <c:pt idx="5">
                  <c:v>Administrativo</c:v>
                </c:pt>
                <c:pt idx="6">
                  <c:v>Edificio B</c:v>
                </c:pt>
                <c:pt idx="7">
                  <c:v>Ingles</c:v>
                </c:pt>
                <c:pt idx="8">
                  <c:v>Casetas / Patios</c:v>
                </c:pt>
                <c:pt idx="9">
                  <c:v>Cafeteria</c:v>
                </c:pt>
                <c:pt idx="10">
                  <c:v>Petrolera</c:v>
                </c:pt>
                <c:pt idx="11">
                  <c:v>Incubadora </c:v>
                </c:pt>
                <c:pt idx="12">
                  <c:v>Biblioteca</c:v>
                </c:pt>
              </c:strCache>
            </c:strRef>
          </c:cat>
          <c:val>
            <c:numRef>
              <c:f>'TABLAS 2'!$G$5:$G$18</c:f>
              <c:numCache>
                <c:formatCode>0</c:formatCode>
                <c:ptCount val="13"/>
                <c:pt idx="0">
                  <c:v>1478.3999999999999</c:v>
                </c:pt>
                <c:pt idx="1">
                  <c:v>572.44000000000005</c:v>
                </c:pt>
                <c:pt idx="2">
                  <c:v>246.40000000000003</c:v>
                </c:pt>
                <c:pt idx="3">
                  <c:v>195.84399999999999</c:v>
                </c:pt>
                <c:pt idx="4">
                  <c:v>430.5510000000001</c:v>
                </c:pt>
                <c:pt idx="5">
                  <c:v>672.87</c:v>
                </c:pt>
                <c:pt idx="6">
                  <c:v>288.2</c:v>
                </c:pt>
                <c:pt idx="7">
                  <c:v>543.83999999999992</c:v>
                </c:pt>
                <c:pt idx="8">
                  <c:v>580.79999999999995</c:v>
                </c:pt>
                <c:pt idx="9">
                  <c:v>166.32</c:v>
                </c:pt>
                <c:pt idx="10">
                  <c:v>142.56</c:v>
                </c:pt>
                <c:pt idx="11">
                  <c:v>254.31999999999996</c:v>
                </c:pt>
                <c:pt idx="12">
                  <c:v>551.76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AE-49D9-A958-8A19C8FD9624}"/>
            </c:ext>
          </c:extLst>
        </c:ser>
        <c:ser>
          <c:idx val="5"/>
          <c:order val="5"/>
          <c:tx>
            <c:strRef>
              <c:f>'TABLAS 2'!$H$3:$H$4</c:f>
              <c:strCache>
                <c:ptCount val="1"/>
                <c:pt idx="0">
                  <c:v>(en blanco)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'TABLAS 2'!$B$5:$B$18</c:f>
              <c:strCache>
                <c:ptCount val="13"/>
                <c:pt idx="0">
                  <c:v>Edificio D</c:v>
                </c:pt>
                <c:pt idx="1">
                  <c:v>Sistemas</c:v>
                </c:pt>
                <c:pt idx="2">
                  <c:v>Edificio A</c:v>
                </c:pt>
                <c:pt idx="3">
                  <c:v>Edificio C</c:v>
                </c:pt>
                <c:pt idx="4">
                  <c:v>Lab. Electromecanica/Mecatronica</c:v>
                </c:pt>
                <c:pt idx="5">
                  <c:v>Administrativo</c:v>
                </c:pt>
                <c:pt idx="6">
                  <c:v>Edificio B</c:v>
                </c:pt>
                <c:pt idx="7">
                  <c:v>Ingles</c:v>
                </c:pt>
                <c:pt idx="8">
                  <c:v>Casetas / Patios</c:v>
                </c:pt>
                <c:pt idx="9">
                  <c:v>Cafeteria</c:v>
                </c:pt>
                <c:pt idx="10">
                  <c:v>Petrolera</c:v>
                </c:pt>
                <c:pt idx="11">
                  <c:v>Incubadora </c:v>
                </c:pt>
                <c:pt idx="12">
                  <c:v>Biblioteca</c:v>
                </c:pt>
              </c:strCache>
            </c:strRef>
          </c:cat>
          <c:val>
            <c:numRef>
              <c:f>'TABLAS 2'!$H$5:$H$18</c:f>
              <c:numCache>
                <c:formatCode>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5-6BAE-49D9-A958-8A19C8FD9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19763968"/>
        <c:axId val="-1319752000"/>
      </c:barChart>
      <c:catAx>
        <c:axId val="-1319763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319752000"/>
        <c:crosses val="autoZero"/>
        <c:auto val="1"/>
        <c:lblAlgn val="ctr"/>
        <c:lblOffset val="100"/>
        <c:noMultiLvlLbl val="0"/>
      </c:catAx>
      <c:valAx>
        <c:axId val="-13197520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-1319763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'pago luz 2019'!$C$2</c:f>
              <c:strCache>
                <c:ptCount val="1"/>
                <c:pt idx="0">
                  <c:v>PAGO 2018</c:v>
                </c:pt>
              </c:strCache>
            </c:strRef>
          </c:tx>
          <c:marker>
            <c:symbol val="none"/>
          </c:marker>
          <c:cat>
            <c:strRef>
              <c:f>'pago luz 2019'!$B$3:$B$14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'pago luz 2019'!$C$3:$C$14</c:f>
              <c:numCache>
                <c:formatCode>\$\ #,##0.00</c:formatCode>
                <c:ptCount val="12"/>
                <c:pt idx="0">
                  <c:v>24336</c:v>
                </c:pt>
                <c:pt idx="1">
                  <c:v>68482</c:v>
                </c:pt>
                <c:pt idx="2">
                  <c:v>84664</c:v>
                </c:pt>
                <c:pt idx="3">
                  <c:v>112938</c:v>
                </c:pt>
                <c:pt idx="4">
                  <c:v>222026</c:v>
                </c:pt>
                <c:pt idx="5">
                  <c:v>228281</c:v>
                </c:pt>
                <c:pt idx="6">
                  <c:v>115324</c:v>
                </c:pt>
                <c:pt idx="7">
                  <c:v>293224</c:v>
                </c:pt>
                <c:pt idx="8">
                  <c:v>280293</c:v>
                </c:pt>
                <c:pt idx="9">
                  <c:v>219207</c:v>
                </c:pt>
                <c:pt idx="10">
                  <c:v>132174</c:v>
                </c:pt>
                <c:pt idx="11">
                  <c:v>56688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C-46B2-8109-ABB455F0D271}"/>
            </c:ext>
          </c:extLst>
        </c:ser>
        <c:ser>
          <c:idx val="1"/>
          <c:order val="1"/>
          <c:tx>
            <c:strRef>
              <c:f>'pago luz 2019'!$D$2</c:f>
              <c:strCache>
                <c:ptCount val="1"/>
                <c:pt idx="0">
                  <c:v>PAGO 2019</c:v>
                </c:pt>
              </c:strCache>
            </c:strRef>
          </c:tx>
          <c:marker>
            <c:symbol val="none"/>
          </c:marker>
          <c:cat>
            <c:strRef>
              <c:f>'pago luz 2019'!$B$3:$B$14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'pago luz 2019'!$D$3:$D$14</c:f>
              <c:numCache>
                <c:formatCode>\$\ #,##0.00</c:formatCode>
                <c:ptCount val="12"/>
                <c:pt idx="0">
                  <c:v>59849</c:v>
                </c:pt>
                <c:pt idx="1">
                  <c:v>109179</c:v>
                </c:pt>
                <c:pt idx="2">
                  <c:v>1374</c:v>
                </c:pt>
                <c:pt idx="3">
                  <c:v>121875</c:v>
                </c:pt>
                <c:pt idx="4">
                  <c:v>377940</c:v>
                </c:pt>
                <c:pt idx="5">
                  <c:v>231560</c:v>
                </c:pt>
                <c:pt idx="6">
                  <c:v>133617</c:v>
                </c:pt>
                <c:pt idx="7" formatCode="&quot;$&quot;#,##0">
                  <c:v>261374</c:v>
                </c:pt>
                <c:pt idx="8" formatCode="&quot;$&quot;#,##0">
                  <c:v>250365</c:v>
                </c:pt>
                <c:pt idx="9" formatCode="&quot;$&quot;#,##0">
                  <c:v>197904</c:v>
                </c:pt>
                <c:pt idx="10" formatCode="&quot;$&quot;#,##0">
                  <c:v>119715</c:v>
                </c:pt>
                <c:pt idx="11" formatCode="&quot;$&quot;#,##0">
                  <c:v>63099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C-46B2-8109-ABB455F0D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319751456"/>
        <c:axId val="-1319761792"/>
      </c:lineChart>
      <c:catAx>
        <c:axId val="-131975145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1319761792"/>
        <c:crosses val="autoZero"/>
        <c:auto val="1"/>
        <c:lblAlgn val="ctr"/>
        <c:lblOffset val="100"/>
        <c:noMultiLvlLbl val="0"/>
      </c:catAx>
      <c:valAx>
        <c:axId val="-1319761792"/>
        <c:scaling>
          <c:orientation val="minMax"/>
        </c:scaling>
        <c:delete val="0"/>
        <c:axPos val="l"/>
        <c:majorGridlines/>
        <c:numFmt formatCode="\$\ #,##0.00" sourceLinked="1"/>
        <c:majorTickMark val="out"/>
        <c:minorTickMark val="none"/>
        <c:tickLblPos val="nextTo"/>
        <c:crossAx val="-1319751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67163237749365"/>
          <c:y val="0.43861535878025781"/>
          <c:w val="0.19081175727653713"/>
          <c:h val="0.2321377326332858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[Matriz energia Tec mva 2019.xlsx]tabla dinamica !Tabla dinámica2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dinamica '!$B$25</c:f>
              <c:strCache>
                <c:ptCount val="1"/>
                <c:pt idx="0">
                  <c:v>Suma de Cantidad de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dinamica '!$A$26:$A$95</c:f>
              <c:strCache>
                <c:ptCount val="69"/>
                <c:pt idx="0">
                  <c:v>Clima Lernox 5Ton</c:v>
                </c:pt>
                <c:pt idx="1">
                  <c:v>Clima Conforstar 5Ton</c:v>
                </c:pt>
                <c:pt idx="2">
                  <c:v>Clima Carrier 5Ton</c:v>
                </c:pt>
                <c:pt idx="3">
                  <c:v>Clima York 5Ton</c:v>
                </c:pt>
                <c:pt idx="4">
                  <c:v>Clima Lernox 3Ton</c:v>
                </c:pt>
                <c:pt idx="5">
                  <c:v>Computadoras</c:v>
                </c:pt>
                <c:pt idx="6">
                  <c:v>Lampara</c:v>
                </c:pt>
                <c:pt idx="7">
                  <c:v>Clima Totaline 5Ton</c:v>
                </c:pt>
                <c:pt idx="8">
                  <c:v>Clima Mirage 2.5Ton</c:v>
                </c:pt>
                <c:pt idx="9">
                  <c:v>Clima Mirage 2Ton</c:v>
                </c:pt>
                <c:pt idx="10">
                  <c:v>Frigobar</c:v>
                </c:pt>
                <c:pt idx="11">
                  <c:v>Despachador de agua</c:v>
                </c:pt>
                <c:pt idx="12">
                  <c:v>Clima Lernox 2Ton</c:v>
                </c:pt>
                <c:pt idx="13">
                  <c:v>Clima Lernox 1Ton</c:v>
                </c:pt>
                <c:pt idx="14">
                  <c:v>Clima York 2Ton</c:v>
                </c:pt>
                <c:pt idx="15">
                  <c:v>Maquina Expendedora (Coca-Cola)</c:v>
                </c:pt>
                <c:pt idx="16">
                  <c:v>Maquina Expendedora (frituras)</c:v>
                </c:pt>
                <c:pt idx="17">
                  <c:v>Impresora</c:v>
                </c:pt>
                <c:pt idx="18">
                  <c:v>Clima Tempstar 5Ton</c:v>
                </c:pt>
                <c:pt idx="19">
                  <c:v>Aire Acondicionado Ventana</c:v>
                </c:pt>
                <c:pt idx="20">
                  <c:v>Pantalla 55´´</c:v>
                </c:pt>
                <c:pt idx="21">
                  <c:v>Clima Mirage 3Ton</c:v>
                </c:pt>
                <c:pt idx="22">
                  <c:v>Microhondas</c:v>
                </c:pt>
                <c:pt idx="23">
                  <c:v>Refrigerador</c:v>
                </c:pt>
                <c:pt idx="24">
                  <c:v>Cañon</c:v>
                </c:pt>
                <c:pt idx="25">
                  <c:v>SERVIDOR </c:v>
                </c:pt>
                <c:pt idx="26">
                  <c:v>Plancha</c:v>
                </c:pt>
                <c:pt idx="27">
                  <c:v>Enfriador Coca-Cola</c:v>
                </c:pt>
                <c:pt idx="28">
                  <c:v>Switch internet</c:v>
                </c:pt>
                <c:pt idx="29">
                  <c:v>Cafetera</c:v>
                </c:pt>
                <c:pt idx="30">
                  <c:v>Congelador</c:v>
                </c:pt>
                <c:pt idx="31">
                  <c:v>Clima Green 1Ton</c:v>
                </c:pt>
                <c:pt idx="32">
                  <c:v>Access point</c:v>
                </c:pt>
                <c:pt idx="33">
                  <c:v>Extractor</c:v>
                </c:pt>
                <c:pt idx="34">
                  <c:v>Enfriador Pepsi Cola</c:v>
                </c:pt>
                <c:pt idx="35">
                  <c:v>Copiadora</c:v>
                </c:pt>
                <c:pt idx="36">
                  <c:v>Ventilador Pedestal</c:v>
                </c:pt>
                <c:pt idx="37">
                  <c:v>Scaner</c:v>
                </c:pt>
                <c:pt idx="38">
                  <c:v>Enfriador Lala</c:v>
                </c:pt>
                <c:pt idx="39">
                  <c:v>Checador (Entrda Salida)</c:v>
                </c:pt>
                <c:pt idx="40">
                  <c:v>OSCILOSCOPIOS 100w</c:v>
                </c:pt>
                <c:pt idx="41">
                  <c:v>Fresadora CNC</c:v>
                </c:pt>
                <c:pt idx="42">
                  <c:v>Torno CNC</c:v>
                </c:pt>
                <c:pt idx="43">
                  <c:v>Luces Led</c:v>
                </c:pt>
                <c:pt idx="44">
                  <c:v>Trituradora</c:v>
                </c:pt>
                <c:pt idx="45">
                  <c:v>Maquina de soldar azul</c:v>
                </c:pt>
                <c:pt idx="46">
                  <c:v>Impresora Credenciales</c:v>
                </c:pt>
                <c:pt idx="47">
                  <c:v>OSCILOSCOPIOS 30w</c:v>
                </c:pt>
                <c:pt idx="48">
                  <c:v>MODULO DE SNIDER</c:v>
                </c:pt>
                <c:pt idx="49">
                  <c:v>Brazo Robotico</c:v>
                </c:pt>
                <c:pt idx="50">
                  <c:v>EQUIPO DE LORENZO</c:v>
                </c:pt>
                <c:pt idx="51">
                  <c:v>FUENTES</c:v>
                </c:pt>
                <c:pt idx="52">
                  <c:v>RT 578 REGULACION DE CUATRO VARIABLES DE INGENIERIA DE PROCESOS</c:v>
                </c:pt>
                <c:pt idx="53">
                  <c:v>SERVIDOR PARA CAMARAS</c:v>
                </c:pt>
                <c:pt idx="54">
                  <c:v>MAQUINA DE COSER</c:v>
                </c:pt>
                <c:pt idx="55">
                  <c:v>PLC</c:v>
                </c:pt>
                <c:pt idx="56">
                  <c:v>TALADRO FRESADOR</c:v>
                </c:pt>
                <c:pt idx="57">
                  <c:v>TALADRO</c:v>
                </c:pt>
                <c:pt idx="58">
                  <c:v>TORNO</c:v>
                </c:pt>
                <c:pt idx="59">
                  <c:v>SERVIDOR</c:v>
                </c:pt>
                <c:pt idx="60">
                  <c:v>LAVADORA SCA 3600</c:v>
                </c:pt>
                <c:pt idx="61">
                  <c:v>HIDRAULICA Y NEUMATICA</c:v>
                </c:pt>
                <c:pt idx="62">
                  <c:v>IMPRESORA 3D</c:v>
                </c:pt>
                <c:pt idx="63">
                  <c:v>GENERADOR</c:v>
                </c:pt>
                <c:pt idx="64">
                  <c:v>HORNO</c:v>
                </c:pt>
                <c:pt idx="65">
                  <c:v>INSTRON</c:v>
                </c:pt>
                <c:pt idx="66">
                  <c:v>TABLEROS PLC</c:v>
                </c:pt>
                <c:pt idx="67">
                  <c:v>maquina de soldar ESAB</c:v>
                </c:pt>
                <c:pt idx="68">
                  <c:v>Cabina Experimetar</c:v>
                </c:pt>
              </c:strCache>
            </c:strRef>
          </c:cat>
          <c:val>
            <c:numRef>
              <c:f>'tabla dinamica '!$B$26:$B$95</c:f>
              <c:numCache>
                <c:formatCode>General</c:formatCode>
                <c:ptCount val="69"/>
                <c:pt idx="0">
                  <c:v>22</c:v>
                </c:pt>
                <c:pt idx="1">
                  <c:v>11</c:v>
                </c:pt>
                <c:pt idx="2">
                  <c:v>9</c:v>
                </c:pt>
                <c:pt idx="3">
                  <c:v>7</c:v>
                </c:pt>
                <c:pt idx="4">
                  <c:v>10</c:v>
                </c:pt>
                <c:pt idx="5">
                  <c:v>342</c:v>
                </c:pt>
                <c:pt idx="6">
                  <c:v>775</c:v>
                </c:pt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22</c:v>
                </c:pt>
                <c:pt idx="18">
                  <c:v>1</c:v>
                </c:pt>
                <c:pt idx="19">
                  <c:v>2</c:v>
                </c:pt>
                <c:pt idx="20">
                  <c:v>46</c:v>
                </c:pt>
                <c:pt idx="21">
                  <c:v>2</c:v>
                </c:pt>
                <c:pt idx="22">
                  <c:v>9</c:v>
                </c:pt>
                <c:pt idx="23">
                  <c:v>3</c:v>
                </c:pt>
                <c:pt idx="24">
                  <c:v>7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8</c:v>
                </c:pt>
                <c:pt idx="29">
                  <c:v>10</c:v>
                </c:pt>
                <c:pt idx="30">
                  <c:v>2</c:v>
                </c:pt>
                <c:pt idx="31">
                  <c:v>1</c:v>
                </c:pt>
                <c:pt idx="32">
                  <c:v>11</c:v>
                </c:pt>
                <c:pt idx="33">
                  <c:v>8</c:v>
                </c:pt>
                <c:pt idx="34">
                  <c:v>1</c:v>
                </c:pt>
                <c:pt idx="35">
                  <c:v>1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3</c:v>
                </c:pt>
                <c:pt idx="40">
                  <c:v>10</c:v>
                </c:pt>
                <c:pt idx="41">
                  <c:v>1</c:v>
                </c:pt>
                <c:pt idx="42">
                  <c:v>1</c:v>
                </c:pt>
                <c:pt idx="43">
                  <c:v>10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10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10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5</c:v>
                </c:pt>
                <c:pt idx="64">
                  <c:v>1</c:v>
                </c:pt>
                <c:pt idx="65">
                  <c:v>1</c:v>
                </c:pt>
                <c:pt idx="66">
                  <c:v>3</c:v>
                </c:pt>
                <c:pt idx="6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E-4C2E-8540-819FBC6DC940}"/>
            </c:ext>
          </c:extLst>
        </c:ser>
        <c:ser>
          <c:idx val="1"/>
          <c:order val="1"/>
          <c:tx>
            <c:strRef>
              <c:f>'tabla dinamica '!$C$25</c:f>
              <c:strCache>
                <c:ptCount val="1"/>
                <c:pt idx="0">
                  <c:v>Promedio de Potencia nominal  de Consumo del Equipo (Watts)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dinamica '!$A$26:$A$95</c:f>
              <c:strCache>
                <c:ptCount val="69"/>
                <c:pt idx="0">
                  <c:v>Clima Lernox 5Ton</c:v>
                </c:pt>
                <c:pt idx="1">
                  <c:v>Clima Conforstar 5Ton</c:v>
                </c:pt>
                <c:pt idx="2">
                  <c:v>Clima Carrier 5Ton</c:v>
                </c:pt>
                <c:pt idx="3">
                  <c:v>Clima York 5Ton</c:v>
                </c:pt>
                <c:pt idx="4">
                  <c:v>Clima Lernox 3Ton</c:v>
                </c:pt>
                <c:pt idx="5">
                  <c:v>Computadoras</c:v>
                </c:pt>
                <c:pt idx="6">
                  <c:v>Lampara</c:v>
                </c:pt>
                <c:pt idx="7">
                  <c:v>Clima Totaline 5Ton</c:v>
                </c:pt>
                <c:pt idx="8">
                  <c:v>Clima Mirage 2.5Ton</c:v>
                </c:pt>
                <c:pt idx="9">
                  <c:v>Clima Mirage 2Ton</c:v>
                </c:pt>
                <c:pt idx="10">
                  <c:v>Frigobar</c:v>
                </c:pt>
                <c:pt idx="11">
                  <c:v>Despachador de agua</c:v>
                </c:pt>
                <c:pt idx="12">
                  <c:v>Clima Lernox 2Ton</c:v>
                </c:pt>
                <c:pt idx="13">
                  <c:v>Clima Lernox 1Ton</c:v>
                </c:pt>
                <c:pt idx="14">
                  <c:v>Clima York 2Ton</c:v>
                </c:pt>
                <c:pt idx="15">
                  <c:v>Maquina Expendedora (Coca-Cola)</c:v>
                </c:pt>
                <c:pt idx="16">
                  <c:v>Maquina Expendedora (frituras)</c:v>
                </c:pt>
                <c:pt idx="17">
                  <c:v>Impresora</c:v>
                </c:pt>
                <c:pt idx="18">
                  <c:v>Clima Tempstar 5Ton</c:v>
                </c:pt>
                <c:pt idx="19">
                  <c:v>Aire Acondicionado Ventana</c:v>
                </c:pt>
                <c:pt idx="20">
                  <c:v>Pantalla 55´´</c:v>
                </c:pt>
                <c:pt idx="21">
                  <c:v>Clima Mirage 3Ton</c:v>
                </c:pt>
                <c:pt idx="22">
                  <c:v>Microhondas</c:v>
                </c:pt>
                <c:pt idx="23">
                  <c:v>Refrigerador</c:v>
                </c:pt>
                <c:pt idx="24">
                  <c:v>Cañon</c:v>
                </c:pt>
                <c:pt idx="25">
                  <c:v>SERVIDOR </c:v>
                </c:pt>
                <c:pt idx="26">
                  <c:v>Plancha</c:v>
                </c:pt>
                <c:pt idx="27">
                  <c:v>Enfriador Coca-Cola</c:v>
                </c:pt>
                <c:pt idx="28">
                  <c:v>Switch internet</c:v>
                </c:pt>
                <c:pt idx="29">
                  <c:v>Cafetera</c:v>
                </c:pt>
                <c:pt idx="30">
                  <c:v>Congelador</c:v>
                </c:pt>
                <c:pt idx="31">
                  <c:v>Clima Green 1Ton</c:v>
                </c:pt>
                <c:pt idx="32">
                  <c:v>Access point</c:v>
                </c:pt>
                <c:pt idx="33">
                  <c:v>Extractor</c:v>
                </c:pt>
                <c:pt idx="34">
                  <c:v>Enfriador Pepsi Cola</c:v>
                </c:pt>
                <c:pt idx="35">
                  <c:v>Copiadora</c:v>
                </c:pt>
                <c:pt idx="36">
                  <c:v>Ventilador Pedestal</c:v>
                </c:pt>
                <c:pt idx="37">
                  <c:v>Scaner</c:v>
                </c:pt>
                <c:pt idx="38">
                  <c:v>Enfriador Lala</c:v>
                </c:pt>
                <c:pt idx="39">
                  <c:v>Checador (Entrda Salida)</c:v>
                </c:pt>
                <c:pt idx="40">
                  <c:v>OSCILOSCOPIOS 100w</c:v>
                </c:pt>
                <c:pt idx="41">
                  <c:v>Fresadora CNC</c:v>
                </c:pt>
                <c:pt idx="42">
                  <c:v>Torno CNC</c:v>
                </c:pt>
                <c:pt idx="43">
                  <c:v>Luces Led</c:v>
                </c:pt>
                <c:pt idx="44">
                  <c:v>Trituradora</c:v>
                </c:pt>
                <c:pt idx="45">
                  <c:v>Maquina de soldar azul</c:v>
                </c:pt>
                <c:pt idx="46">
                  <c:v>Impresora Credenciales</c:v>
                </c:pt>
                <c:pt idx="47">
                  <c:v>OSCILOSCOPIOS 30w</c:v>
                </c:pt>
                <c:pt idx="48">
                  <c:v>MODULO DE SNIDER</c:v>
                </c:pt>
                <c:pt idx="49">
                  <c:v>Brazo Robotico</c:v>
                </c:pt>
                <c:pt idx="50">
                  <c:v>EQUIPO DE LORENZO</c:v>
                </c:pt>
                <c:pt idx="51">
                  <c:v>FUENTES</c:v>
                </c:pt>
                <c:pt idx="52">
                  <c:v>RT 578 REGULACION DE CUATRO VARIABLES DE INGENIERIA DE PROCESOS</c:v>
                </c:pt>
                <c:pt idx="53">
                  <c:v>SERVIDOR PARA CAMARAS</c:v>
                </c:pt>
                <c:pt idx="54">
                  <c:v>MAQUINA DE COSER</c:v>
                </c:pt>
                <c:pt idx="55">
                  <c:v>PLC</c:v>
                </c:pt>
                <c:pt idx="56">
                  <c:v>TALADRO FRESADOR</c:v>
                </c:pt>
                <c:pt idx="57">
                  <c:v>TALADRO</c:v>
                </c:pt>
                <c:pt idx="58">
                  <c:v>TORNO</c:v>
                </c:pt>
                <c:pt idx="59">
                  <c:v>SERVIDOR</c:v>
                </c:pt>
                <c:pt idx="60">
                  <c:v>LAVADORA SCA 3600</c:v>
                </c:pt>
                <c:pt idx="61">
                  <c:v>HIDRAULICA Y NEUMATICA</c:v>
                </c:pt>
                <c:pt idx="62">
                  <c:v>IMPRESORA 3D</c:v>
                </c:pt>
                <c:pt idx="63">
                  <c:v>GENERADOR</c:v>
                </c:pt>
                <c:pt idx="64">
                  <c:v>HORNO</c:v>
                </c:pt>
                <c:pt idx="65">
                  <c:v>INSTRON</c:v>
                </c:pt>
                <c:pt idx="66">
                  <c:v>TABLEROS PLC</c:v>
                </c:pt>
                <c:pt idx="67">
                  <c:v>maquina de soldar ESAB</c:v>
                </c:pt>
                <c:pt idx="68">
                  <c:v>Cabina Experimetar</c:v>
                </c:pt>
              </c:strCache>
            </c:strRef>
          </c:cat>
          <c:val>
            <c:numRef>
              <c:f>'tabla dinamica '!$C$26:$C$95</c:f>
              <c:numCache>
                <c:formatCode>0</c:formatCode>
                <c:ptCount val="69"/>
                <c:pt idx="0">
                  <c:v>8360</c:v>
                </c:pt>
                <c:pt idx="1">
                  <c:v>7625</c:v>
                </c:pt>
                <c:pt idx="2">
                  <c:v>7145</c:v>
                </c:pt>
                <c:pt idx="3">
                  <c:v>8360</c:v>
                </c:pt>
                <c:pt idx="4">
                  <c:v>3833.3333333333335</c:v>
                </c:pt>
                <c:pt idx="5">
                  <c:v>144.40425531914894</c:v>
                </c:pt>
                <c:pt idx="6">
                  <c:v>31.746153846153845</c:v>
                </c:pt>
                <c:pt idx="7">
                  <c:v>8360</c:v>
                </c:pt>
                <c:pt idx="8">
                  <c:v>3300</c:v>
                </c:pt>
                <c:pt idx="9">
                  <c:v>2090</c:v>
                </c:pt>
                <c:pt idx="10">
                  <c:v>887.5</c:v>
                </c:pt>
                <c:pt idx="11">
                  <c:v>927</c:v>
                </c:pt>
                <c:pt idx="12">
                  <c:v>2200</c:v>
                </c:pt>
                <c:pt idx="13">
                  <c:v>2640</c:v>
                </c:pt>
                <c:pt idx="14">
                  <c:v>5500</c:v>
                </c:pt>
                <c:pt idx="15">
                  <c:v>1296</c:v>
                </c:pt>
                <c:pt idx="16">
                  <c:v>1296</c:v>
                </c:pt>
                <c:pt idx="17">
                  <c:v>523.05882352941171</c:v>
                </c:pt>
                <c:pt idx="18">
                  <c:v>8360</c:v>
                </c:pt>
                <c:pt idx="19">
                  <c:v>3300</c:v>
                </c:pt>
                <c:pt idx="20">
                  <c:v>222.72272727272727</c:v>
                </c:pt>
                <c:pt idx="21">
                  <c:v>3300</c:v>
                </c:pt>
                <c:pt idx="22">
                  <c:v>1750</c:v>
                </c:pt>
                <c:pt idx="23">
                  <c:v>854.66666666666663</c:v>
                </c:pt>
                <c:pt idx="24">
                  <c:v>485</c:v>
                </c:pt>
                <c:pt idx="25">
                  <c:v>1200</c:v>
                </c:pt>
                <c:pt idx="26">
                  <c:v>1150</c:v>
                </c:pt>
                <c:pt idx="27">
                  <c:v>273</c:v>
                </c:pt>
                <c:pt idx="28">
                  <c:v>92.142857142857139</c:v>
                </c:pt>
                <c:pt idx="29">
                  <c:v>819</c:v>
                </c:pt>
                <c:pt idx="30">
                  <c:v>300</c:v>
                </c:pt>
                <c:pt idx="31">
                  <c:v>1000</c:v>
                </c:pt>
                <c:pt idx="32">
                  <c:v>52.571428571428569</c:v>
                </c:pt>
                <c:pt idx="33">
                  <c:v>120</c:v>
                </c:pt>
                <c:pt idx="34">
                  <c:v>333</c:v>
                </c:pt>
                <c:pt idx="35">
                  <c:v>635</c:v>
                </c:pt>
                <c:pt idx="36">
                  <c:v>286</c:v>
                </c:pt>
                <c:pt idx="37">
                  <c:v>325</c:v>
                </c:pt>
                <c:pt idx="38">
                  <c:v>200</c:v>
                </c:pt>
                <c:pt idx="39">
                  <c:v>45</c:v>
                </c:pt>
                <c:pt idx="40">
                  <c:v>100</c:v>
                </c:pt>
                <c:pt idx="41">
                  <c:v>20000</c:v>
                </c:pt>
                <c:pt idx="42">
                  <c:v>17660</c:v>
                </c:pt>
                <c:pt idx="43">
                  <c:v>15</c:v>
                </c:pt>
                <c:pt idx="44">
                  <c:v>286</c:v>
                </c:pt>
                <c:pt idx="45">
                  <c:v>6072</c:v>
                </c:pt>
                <c:pt idx="46">
                  <c:v>240</c:v>
                </c:pt>
                <c:pt idx="47">
                  <c:v>30</c:v>
                </c:pt>
                <c:pt idx="48">
                  <c:v>1500</c:v>
                </c:pt>
                <c:pt idx="49">
                  <c:v>2640</c:v>
                </c:pt>
                <c:pt idx="50">
                  <c:v>1500</c:v>
                </c:pt>
                <c:pt idx="51">
                  <c:v>6</c:v>
                </c:pt>
                <c:pt idx="52">
                  <c:v>3000</c:v>
                </c:pt>
                <c:pt idx="53">
                  <c:v>3</c:v>
                </c:pt>
                <c:pt idx="54">
                  <c:v>750</c:v>
                </c:pt>
                <c:pt idx="55">
                  <c:v>686</c:v>
                </c:pt>
                <c:pt idx="56">
                  <c:v>750</c:v>
                </c:pt>
                <c:pt idx="57">
                  <c:v>550</c:v>
                </c:pt>
                <c:pt idx="58">
                  <c:v>550</c:v>
                </c:pt>
                <c:pt idx="59">
                  <c:v>2</c:v>
                </c:pt>
                <c:pt idx="60">
                  <c:v>15</c:v>
                </c:pt>
                <c:pt idx="61">
                  <c:v>7.2</c:v>
                </c:pt>
                <c:pt idx="62">
                  <c:v>7</c:v>
                </c:pt>
                <c:pt idx="63">
                  <c:v>0.5</c:v>
                </c:pt>
                <c:pt idx="64">
                  <c:v>18.3</c:v>
                </c:pt>
                <c:pt idx="65">
                  <c:v>12</c:v>
                </c:pt>
                <c:pt idx="66">
                  <c:v>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E-4C2E-8540-819FBC6DC940}"/>
            </c:ext>
          </c:extLst>
        </c:ser>
        <c:ser>
          <c:idx val="2"/>
          <c:order val="2"/>
          <c:tx>
            <c:strRef>
              <c:f>'tabla dinamica '!$D$25</c:f>
              <c:strCache>
                <c:ptCount val="1"/>
                <c:pt idx="0">
                  <c:v>Suma de Consumo base de energía mensual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dinamica '!$A$26:$A$95</c:f>
              <c:strCache>
                <c:ptCount val="69"/>
                <c:pt idx="0">
                  <c:v>Clima Lernox 5Ton</c:v>
                </c:pt>
                <c:pt idx="1">
                  <c:v>Clima Conforstar 5Ton</c:v>
                </c:pt>
                <c:pt idx="2">
                  <c:v>Clima Carrier 5Ton</c:v>
                </c:pt>
                <c:pt idx="3">
                  <c:v>Clima York 5Ton</c:v>
                </c:pt>
                <c:pt idx="4">
                  <c:v>Clima Lernox 3Ton</c:v>
                </c:pt>
                <c:pt idx="5">
                  <c:v>Computadoras</c:v>
                </c:pt>
                <c:pt idx="6">
                  <c:v>Lampara</c:v>
                </c:pt>
                <c:pt idx="7">
                  <c:v>Clima Totaline 5Ton</c:v>
                </c:pt>
                <c:pt idx="8">
                  <c:v>Clima Mirage 2.5Ton</c:v>
                </c:pt>
                <c:pt idx="9">
                  <c:v>Clima Mirage 2Ton</c:v>
                </c:pt>
                <c:pt idx="10">
                  <c:v>Frigobar</c:v>
                </c:pt>
                <c:pt idx="11">
                  <c:v>Despachador de agua</c:v>
                </c:pt>
                <c:pt idx="12">
                  <c:v>Clima Lernox 2Ton</c:v>
                </c:pt>
                <c:pt idx="13">
                  <c:v>Clima Lernox 1Ton</c:v>
                </c:pt>
                <c:pt idx="14">
                  <c:v>Clima York 2Ton</c:v>
                </c:pt>
                <c:pt idx="15">
                  <c:v>Maquina Expendedora (Coca-Cola)</c:v>
                </c:pt>
                <c:pt idx="16">
                  <c:v>Maquina Expendedora (frituras)</c:v>
                </c:pt>
                <c:pt idx="17">
                  <c:v>Impresora</c:v>
                </c:pt>
                <c:pt idx="18">
                  <c:v>Clima Tempstar 5Ton</c:v>
                </c:pt>
                <c:pt idx="19">
                  <c:v>Aire Acondicionado Ventana</c:v>
                </c:pt>
                <c:pt idx="20">
                  <c:v>Pantalla 55´´</c:v>
                </c:pt>
                <c:pt idx="21">
                  <c:v>Clima Mirage 3Ton</c:v>
                </c:pt>
                <c:pt idx="22">
                  <c:v>Microhondas</c:v>
                </c:pt>
                <c:pt idx="23">
                  <c:v>Refrigerador</c:v>
                </c:pt>
                <c:pt idx="24">
                  <c:v>Cañon</c:v>
                </c:pt>
                <c:pt idx="25">
                  <c:v>SERVIDOR </c:v>
                </c:pt>
                <c:pt idx="26">
                  <c:v>Plancha</c:v>
                </c:pt>
                <c:pt idx="27">
                  <c:v>Enfriador Coca-Cola</c:v>
                </c:pt>
                <c:pt idx="28">
                  <c:v>Switch internet</c:v>
                </c:pt>
                <c:pt idx="29">
                  <c:v>Cafetera</c:v>
                </c:pt>
                <c:pt idx="30">
                  <c:v>Congelador</c:v>
                </c:pt>
                <c:pt idx="31">
                  <c:v>Clima Green 1Ton</c:v>
                </c:pt>
                <c:pt idx="32">
                  <c:v>Access point</c:v>
                </c:pt>
                <c:pt idx="33">
                  <c:v>Extractor</c:v>
                </c:pt>
                <c:pt idx="34">
                  <c:v>Enfriador Pepsi Cola</c:v>
                </c:pt>
                <c:pt idx="35">
                  <c:v>Copiadora</c:v>
                </c:pt>
                <c:pt idx="36">
                  <c:v>Ventilador Pedestal</c:v>
                </c:pt>
                <c:pt idx="37">
                  <c:v>Scaner</c:v>
                </c:pt>
                <c:pt idx="38">
                  <c:v>Enfriador Lala</c:v>
                </c:pt>
                <c:pt idx="39">
                  <c:v>Checador (Entrda Salida)</c:v>
                </c:pt>
                <c:pt idx="40">
                  <c:v>OSCILOSCOPIOS 100w</c:v>
                </c:pt>
                <c:pt idx="41">
                  <c:v>Fresadora CNC</c:v>
                </c:pt>
                <c:pt idx="42">
                  <c:v>Torno CNC</c:v>
                </c:pt>
                <c:pt idx="43">
                  <c:v>Luces Led</c:v>
                </c:pt>
                <c:pt idx="44">
                  <c:v>Trituradora</c:v>
                </c:pt>
                <c:pt idx="45">
                  <c:v>Maquina de soldar azul</c:v>
                </c:pt>
                <c:pt idx="46">
                  <c:v>Impresora Credenciales</c:v>
                </c:pt>
                <c:pt idx="47">
                  <c:v>OSCILOSCOPIOS 30w</c:v>
                </c:pt>
                <c:pt idx="48">
                  <c:v>MODULO DE SNIDER</c:v>
                </c:pt>
                <c:pt idx="49">
                  <c:v>Brazo Robotico</c:v>
                </c:pt>
                <c:pt idx="50">
                  <c:v>EQUIPO DE LORENZO</c:v>
                </c:pt>
                <c:pt idx="51">
                  <c:v>FUENTES</c:v>
                </c:pt>
                <c:pt idx="52">
                  <c:v>RT 578 REGULACION DE CUATRO VARIABLES DE INGENIERIA DE PROCESOS</c:v>
                </c:pt>
                <c:pt idx="53">
                  <c:v>SERVIDOR PARA CAMARAS</c:v>
                </c:pt>
                <c:pt idx="54">
                  <c:v>MAQUINA DE COSER</c:v>
                </c:pt>
                <c:pt idx="55">
                  <c:v>PLC</c:v>
                </c:pt>
                <c:pt idx="56">
                  <c:v>TALADRO FRESADOR</c:v>
                </c:pt>
                <c:pt idx="57">
                  <c:v>TALADRO</c:v>
                </c:pt>
                <c:pt idx="58">
                  <c:v>TORNO</c:v>
                </c:pt>
                <c:pt idx="59">
                  <c:v>SERVIDOR</c:v>
                </c:pt>
                <c:pt idx="60">
                  <c:v>LAVADORA SCA 3600</c:v>
                </c:pt>
                <c:pt idx="61">
                  <c:v>HIDRAULICA Y NEUMATICA</c:v>
                </c:pt>
                <c:pt idx="62">
                  <c:v>IMPRESORA 3D</c:v>
                </c:pt>
                <c:pt idx="63">
                  <c:v>GENERADOR</c:v>
                </c:pt>
                <c:pt idx="64">
                  <c:v>HORNO</c:v>
                </c:pt>
                <c:pt idx="65">
                  <c:v>INSTRON</c:v>
                </c:pt>
                <c:pt idx="66">
                  <c:v>TABLEROS PLC</c:v>
                </c:pt>
                <c:pt idx="67">
                  <c:v>maquina de soldar ESAB</c:v>
                </c:pt>
                <c:pt idx="68">
                  <c:v>Cabina Experimetar</c:v>
                </c:pt>
              </c:strCache>
            </c:strRef>
          </c:cat>
          <c:val>
            <c:numRef>
              <c:f>'tabla dinamica '!$D$26:$D$95</c:f>
              <c:numCache>
                <c:formatCode>0</c:formatCode>
                <c:ptCount val="69"/>
                <c:pt idx="0">
                  <c:v>40646.32</c:v>
                </c:pt>
                <c:pt idx="1">
                  <c:v>25833.5</c:v>
                </c:pt>
                <c:pt idx="2">
                  <c:v>22325.599999999999</c:v>
                </c:pt>
                <c:pt idx="3">
                  <c:v>19194.559999999998</c:v>
                </c:pt>
                <c:pt idx="4">
                  <c:v>10689</c:v>
                </c:pt>
                <c:pt idx="5">
                  <c:v>9705.0190000000021</c:v>
                </c:pt>
                <c:pt idx="6">
                  <c:v>6105.5609999999988</c:v>
                </c:pt>
                <c:pt idx="7">
                  <c:v>5149.76</c:v>
                </c:pt>
                <c:pt idx="8">
                  <c:v>5082</c:v>
                </c:pt>
                <c:pt idx="9">
                  <c:v>4781.920000000001</c:v>
                </c:pt>
                <c:pt idx="10">
                  <c:v>3748.8</c:v>
                </c:pt>
                <c:pt idx="11">
                  <c:v>3748.44</c:v>
                </c:pt>
                <c:pt idx="12">
                  <c:v>3194.4</c:v>
                </c:pt>
                <c:pt idx="13">
                  <c:v>3020.16</c:v>
                </c:pt>
                <c:pt idx="14">
                  <c:v>2904</c:v>
                </c:pt>
                <c:pt idx="15">
                  <c:v>2799.36</c:v>
                </c:pt>
                <c:pt idx="16">
                  <c:v>2799.36</c:v>
                </c:pt>
                <c:pt idx="17">
                  <c:v>2732.5470000000005</c:v>
                </c:pt>
                <c:pt idx="18">
                  <c:v>2574.88</c:v>
                </c:pt>
                <c:pt idx="19">
                  <c:v>2105.4</c:v>
                </c:pt>
                <c:pt idx="20">
                  <c:v>1970.6775999999991</c:v>
                </c:pt>
                <c:pt idx="21">
                  <c:v>1887.6</c:v>
                </c:pt>
                <c:pt idx="22">
                  <c:v>1526.7000000000003</c:v>
                </c:pt>
                <c:pt idx="23">
                  <c:v>1222.4640000000002</c:v>
                </c:pt>
                <c:pt idx="24">
                  <c:v>714.01599999999996</c:v>
                </c:pt>
                <c:pt idx="25">
                  <c:v>633.6</c:v>
                </c:pt>
                <c:pt idx="26">
                  <c:v>506</c:v>
                </c:pt>
                <c:pt idx="27">
                  <c:v>432.43200000000002</c:v>
                </c:pt>
                <c:pt idx="28">
                  <c:v>388.08</c:v>
                </c:pt>
                <c:pt idx="29">
                  <c:v>340.59000000000003</c:v>
                </c:pt>
                <c:pt idx="30">
                  <c:v>316.8</c:v>
                </c:pt>
                <c:pt idx="31">
                  <c:v>286</c:v>
                </c:pt>
                <c:pt idx="32">
                  <c:v>273.108</c:v>
                </c:pt>
                <c:pt idx="33">
                  <c:v>229.68000000000004</c:v>
                </c:pt>
                <c:pt idx="34">
                  <c:v>175.82400000000001</c:v>
                </c:pt>
                <c:pt idx="35">
                  <c:v>153.66999999999999</c:v>
                </c:pt>
                <c:pt idx="36">
                  <c:v>125.84</c:v>
                </c:pt>
                <c:pt idx="37">
                  <c:v>107.25</c:v>
                </c:pt>
                <c:pt idx="38">
                  <c:v>105.6</c:v>
                </c:pt>
                <c:pt idx="39">
                  <c:v>71.28</c:v>
                </c:pt>
                <c:pt idx="40">
                  <c:v>66</c:v>
                </c:pt>
                <c:pt idx="41">
                  <c:v>60</c:v>
                </c:pt>
                <c:pt idx="42">
                  <c:v>52.98</c:v>
                </c:pt>
                <c:pt idx="43">
                  <c:v>33</c:v>
                </c:pt>
                <c:pt idx="44">
                  <c:v>31.46</c:v>
                </c:pt>
                <c:pt idx="45">
                  <c:v>30.36</c:v>
                </c:pt>
                <c:pt idx="46">
                  <c:v>26.4</c:v>
                </c:pt>
                <c:pt idx="47">
                  <c:v>19.8</c:v>
                </c:pt>
                <c:pt idx="48">
                  <c:v>9</c:v>
                </c:pt>
                <c:pt idx="49">
                  <c:v>7.92</c:v>
                </c:pt>
                <c:pt idx="50">
                  <c:v>6</c:v>
                </c:pt>
                <c:pt idx="51">
                  <c:v>3.96</c:v>
                </c:pt>
                <c:pt idx="52">
                  <c:v>3</c:v>
                </c:pt>
                <c:pt idx="53">
                  <c:v>1.5840000000000001</c:v>
                </c:pt>
                <c:pt idx="54">
                  <c:v>1.5</c:v>
                </c:pt>
                <c:pt idx="55">
                  <c:v>1.3720000000000001</c:v>
                </c:pt>
                <c:pt idx="56">
                  <c:v>0.75</c:v>
                </c:pt>
                <c:pt idx="57">
                  <c:v>0.55000000000000004</c:v>
                </c:pt>
                <c:pt idx="58">
                  <c:v>0.55000000000000004</c:v>
                </c:pt>
                <c:pt idx="59">
                  <c:v>0.17599999999999999</c:v>
                </c:pt>
                <c:pt idx="60">
                  <c:v>4.4999999999999998E-2</c:v>
                </c:pt>
                <c:pt idx="61">
                  <c:v>2.8799999999999999E-2</c:v>
                </c:pt>
                <c:pt idx="62">
                  <c:v>2.1000000000000001E-2</c:v>
                </c:pt>
                <c:pt idx="63">
                  <c:v>0.02</c:v>
                </c:pt>
                <c:pt idx="64">
                  <c:v>1.83E-2</c:v>
                </c:pt>
                <c:pt idx="65">
                  <c:v>1.2E-2</c:v>
                </c:pt>
                <c:pt idx="66">
                  <c:v>7.3200000000000001E-3</c:v>
                </c:pt>
                <c:pt idx="6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CE-4C2E-8540-819FBC6DC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19757440"/>
        <c:axId val="-1319761248"/>
      </c:barChart>
      <c:catAx>
        <c:axId val="-131975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19761248"/>
        <c:crosses val="autoZero"/>
        <c:auto val="1"/>
        <c:lblAlgn val="ctr"/>
        <c:lblOffset val="100"/>
        <c:noMultiLvlLbl val="0"/>
      </c:catAx>
      <c:valAx>
        <c:axId val="-131976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1975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[Matriz energia Tec mva 2019.xlsx]tabla dinamica !TablaDinámica2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dinamica '!$B$99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dinamica '!$A$100:$A$209</c:f>
              <c:strCache>
                <c:ptCount val="109"/>
                <c:pt idx="0">
                  <c:v>Clima Central</c:v>
                </c:pt>
                <c:pt idx="1">
                  <c:v>Comedor</c:v>
                </c:pt>
                <c:pt idx="2">
                  <c:v>Patios</c:v>
                </c:pt>
                <c:pt idx="3">
                  <c:v>COCINA INTEGRAL</c:v>
                </c:pt>
                <c:pt idx="4">
                  <c:v>sala de maestros </c:v>
                </c:pt>
                <c:pt idx="5">
                  <c:v>SALA DE BIBLIOTECA</c:v>
                </c:pt>
                <c:pt idx="6">
                  <c:v>Sala de Maestros</c:v>
                </c:pt>
                <c:pt idx="7">
                  <c:v>Direccion de Planeacion </c:v>
                </c:pt>
                <c:pt idx="8">
                  <c:v>Sub Direccion</c:v>
                </c:pt>
                <c:pt idx="9">
                  <c:v>CCA6</c:v>
                </c:pt>
                <c:pt idx="10">
                  <c:v>Lab. Redes</c:v>
                </c:pt>
                <c:pt idx="11">
                  <c:v>B2</c:v>
                </c:pt>
                <c:pt idx="12">
                  <c:v>EXTRAESCOLARES</c:v>
                </c:pt>
                <c:pt idx="13">
                  <c:v>A-8</c:v>
                </c:pt>
                <c:pt idx="14">
                  <c:v>A7</c:v>
                </c:pt>
                <c:pt idx="15">
                  <c:v>C7</c:v>
                </c:pt>
                <c:pt idx="16">
                  <c:v>C3</c:v>
                </c:pt>
                <c:pt idx="17">
                  <c:v>B1</c:v>
                </c:pt>
                <c:pt idx="18">
                  <c:v>oficina Div. Académica</c:v>
                </c:pt>
                <c:pt idx="19">
                  <c:v>A-4</c:v>
                </c:pt>
                <c:pt idx="20">
                  <c:v>A-6</c:v>
                </c:pt>
                <c:pt idx="21">
                  <c:v>A-5</c:v>
                </c:pt>
                <c:pt idx="22">
                  <c:v>A-3</c:v>
                </c:pt>
                <c:pt idx="23">
                  <c:v>A-I</c:v>
                </c:pt>
                <c:pt idx="24">
                  <c:v>A-2</c:v>
                </c:pt>
                <c:pt idx="25">
                  <c:v>C4</c:v>
                </c:pt>
                <c:pt idx="26">
                  <c:v>C2</c:v>
                </c:pt>
                <c:pt idx="27">
                  <c:v>C6</c:v>
                </c:pt>
                <c:pt idx="28">
                  <c:v>C1</c:v>
                </c:pt>
                <c:pt idx="29">
                  <c:v>C5</c:v>
                </c:pt>
                <c:pt idx="30">
                  <c:v>Direccion Academica</c:v>
                </c:pt>
                <c:pt idx="31">
                  <c:v>CCA1</c:v>
                </c:pt>
                <c:pt idx="32">
                  <c:v>difusión</c:v>
                </c:pt>
                <c:pt idx="33">
                  <c:v>CCA5</c:v>
                </c:pt>
                <c:pt idx="34">
                  <c:v>almacén planta baja </c:v>
                </c:pt>
                <c:pt idx="35">
                  <c:v>Área becario</c:v>
                </c:pt>
                <c:pt idx="36">
                  <c:v>ALMACEN</c:v>
                </c:pt>
                <c:pt idx="37">
                  <c:v>dibujo</c:v>
                </c:pt>
                <c:pt idx="38">
                  <c:v>CCA4</c:v>
                </c:pt>
                <c:pt idx="39">
                  <c:v>CCA3</c:v>
                </c:pt>
                <c:pt idx="40">
                  <c:v>Sala De Juntas</c:v>
                </c:pt>
                <c:pt idx="41">
                  <c:v>Oficina</c:v>
                </c:pt>
                <c:pt idx="42">
                  <c:v>Caseta entrada pincipal</c:v>
                </c:pt>
                <c:pt idx="43">
                  <c:v>CCA2</c:v>
                </c:pt>
                <c:pt idx="44">
                  <c:v>Escolares</c:v>
                </c:pt>
                <c:pt idx="45">
                  <c:v>Resepcion</c:v>
                </c:pt>
                <c:pt idx="46">
                  <c:v>PETROLERA - QUÍMICA</c:v>
                </c:pt>
                <c:pt idx="47">
                  <c:v>B3</c:v>
                </c:pt>
                <c:pt idx="48">
                  <c:v>B5</c:v>
                </c:pt>
                <c:pt idx="49">
                  <c:v>B6</c:v>
                </c:pt>
                <c:pt idx="50">
                  <c:v>B4</c:v>
                </c:pt>
                <c:pt idx="51">
                  <c:v>Cocina</c:v>
                </c:pt>
                <c:pt idx="52">
                  <c:v>IIIA</c:v>
                </c:pt>
                <c:pt idx="53">
                  <c:v>Caseta Halcon</c:v>
                </c:pt>
                <c:pt idx="54">
                  <c:v>Prefectura / Enfermeria</c:v>
                </c:pt>
                <c:pt idx="55">
                  <c:v>Pasillos </c:v>
                </c:pt>
                <c:pt idx="56">
                  <c:v>Laboratorio 1</c:v>
                </c:pt>
                <c:pt idx="57">
                  <c:v>Laboratorio 2</c:v>
                </c:pt>
                <c:pt idx="58">
                  <c:v>oficina Div. Post grado y desarrollo académico</c:v>
                </c:pt>
                <c:pt idx="59">
                  <c:v>Division Academica</c:v>
                </c:pt>
                <c:pt idx="60">
                  <c:v>Direccion  </c:v>
                </c:pt>
                <c:pt idx="61">
                  <c:v>Aula CI-2</c:v>
                </c:pt>
                <c:pt idx="62">
                  <c:v>Aula CI-5</c:v>
                </c:pt>
                <c:pt idx="63">
                  <c:v>Aula CI-3</c:v>
                </c:pt>
                <c:pt idx="64">
                  <c:v>Aula CI-4</c:v>
                </c:pt>
                <c:pt idx="65">
                  <c:v>CUBICULOS</c:v>
                </c:pt>
                <c:pt idx="66">
                  <c:v>LABORATORIO DE CIENCIAS BASICAS</c:v>
                </c:pt>
                <c:pt idx="67">
                  <c:v>PASILLO</c:v>
                </c:pt>
                <c:pt idx="68">
                  <c:v>Estacionamiento/Patio</c:v>
                </c:pt>
                <c:pt idx="69">
                  <c:v>IIM4</c:v>
                </c:pt>
                <c:pt idx="70">
                  <c:v>Vinvulacion</c:v>
                </c:pt>
                <c:pt idx="71">
                  <c:v>sanitarios hombres, mujeres  </c:v>
                </c:pt>
                <c:pt idx="72">
                  <c:v>IIM3</c:v>
                </c:pt>
                <c:pt idx="73">
                  <c:v>Aula D-5</c:v>
                </c:pt>
                <c:pt idx="74">
                  <c:v>Aula D-6</c:v>
                </c:pt>
                <c:pt idx="75">
                  <c:v>Aula D-7</c:v>
                </c:pt>
                <c:pt idx="76">
                  <c:v>Aula D-2</c:v>
                </c:pt>
                <c:pt idx="77">
                  <c:v>Aula D-1</c:v>
                </c:pt>
                <c:pt idx="78">
                  <c:v>Aula D-4</c:v>
                </c:pt>
                <c:pt idx="79">
                  <c:v>Aula D-3</c:v>
                </c:pt>
                <c:pt idx="80">
                  <c:v>Sala de juntas y pasillo</c:v>
                </c:pt>
                <c:pt idx="81">
                  <c:v>LABORATORIO DE ELECTRONICA</c:v>
                </c:pt>
                <c:pt idx="82">
                  <c:v>Pasillo Inferior</c:v>
                </c:pt>
                <c:pt idx="83">
                  <c:v>Pasillo Superio</c:v>
                </c:pt>
                <c:pt idx="84">
                  <c:v>CASETA</c:v>
                </c:pt>
                <c:pt idx="85">
                  <c:v>Pasillos sup-inf</c:v>
                </c:pt>
                <c:pt idx="86">
                  <c:v>Caseta de Material</c:v>
                </c:pt>
                <c:pt idx="87">
                  <c:v>Loby</c:v>
                </c:pt>
                <c:pt idx="88">
                  <c:v>OFICINA ING. PETROLERA</c:v>
                </c:pt>
                <c:pt idx="89">
                  <c:v>BAÑO HOMBRES</c:v>
                </c:pt>
                <c:pt idx="90">
                  <c:v>BAÑOS</c:v>
                </c:pt>
                <c:pt idx="91">
                  <c:v>CIM</c:v>
                </c:pt>
                <c:pt idx="92">
                  <c:v>BAÑO MUJERES</c:v>
                </c:pt>
                <c:pt idx="93">
                  <c:v>LABORATORIO DE AUTOMATIZACION Y CONTROL </c:v>
                </c:pt>
                <c:pt idx="94">
                  <c:v>OFICINA DE ING. ELECTROMECANICA</c:v>
                </c:pt>
                <c:pt idx="95">
                  <c:v>OFICINA DE ING. MECATRÓNICA</c:v>
                </c:pt>
                <c:pt idx="96">
                  <c:v>Explanada</c:v>
                </c:pt>
                <c:pt idx="97">
                  <c:v>OFICINA DE M.I. ODILIA BERENICE PEÑA ALMAGUER</c:v>
                </c:pt>
                <c:pt idx="98">
                  <c:v>pasillo planta alta y baja</c:v>
                </c:pt>
                <c:pt idx="99">
                  <c:v>OFICINA DE CIENCIAS BASICAS</c:v>
                </c:pt>
                <c:pt idx="100">
                  <c:v>IIM2</c:v>
                </c:pt>
                <c:pt idx="101">
                  <c:v>LABORATORIO DE POTENCIA</c:v>
                </c:pt>
                <c:pt idx="102">
                  <c:v>BAÑO DE HOMBRES</c:v>
                </c:pt>
                <c:pt idx="103">
                  <c:v>BAÑO DE MUJERES</c:v>
                </c:pt>
                <c:pt idx="104">
                  <c:v>BAÑO DISCAPACITADOS</c:v>
                </c:pt>
                <c:pt idx="105">
                  <c:v>ALMACEN DE POTENCIA</c:v>
                </c:pt>
                <c:pt idx="106">
                  <c:v>OFICINA DE MAQUINA 3D</c:v>
                </c:pt>
                <c:pt idx="107">
                  <c:v>LABORATORIO DE METROLOGIA</c:v>
                </c:pt>
                <c:pt idx="108">
                  <c:v>ALMACEN DE SALA DE MAESTROS</c:v>
                </c:pt>
              </c:strCache>
            </c:strRef>
          </c:cat>
          <c:val>
            <c:numRef>
              <c:f>'tabla dinamica '!$B$100:$B$209</c:f>
              <c:numCache>
                <c:formatCode>General</c:formatCode>
                <c:ptCount val="109"/>
                <c:pt idx="0">
                  <c:v>45963.360000000001</c:v>
                </c:pt>
                <c:pt idx="1">
                  <c:v>6747.311999999999</c:v>
                </c:pt>
                <c:pt idx="2">
                  <c:v>5598.72</c:v>
                </c:pt>
                <c:pt idx="3">
                  <c:v>5344.152</c:v>
                </c:pt>
                <c:pt idx="4">
                  <c:v>5066.16</c:v>
                </c:pt>
                <c:pt idx="5">
                  <c:v>4554.3140000000003</c:v>
                </c:pt>
                <c:pt idx="6">
                  <c:v>3463.9400000000005</c:v>
                </c:pt>
                <c:pt idx="7">
                  <c:v>3331.88</c:v>
                </c:pt>
                <c:pt idx="8">
                  <c:v>3275.6459999999997</c:v>
                </c:pt>
                <c:pt idx="9">
                  <c:v>3011.36</c:v>
                </c:pt>
                <c:pt idx="10">
                  <c:v>2856.3920000000003</c:v>
                </c:pt>
                <c:pt idx="11">
                  <c:v>2836.328</c:v>
                </c:pt>
                <c:pt idx="12">
                  <c:v>2831.6919999999996</c:v>
                </c:pt>
                <c:pt idx="13">
                  <c:v>2648.1840000000002</c:v>
                </c:pt>
                <c:pt idx="14">
                  <c:v>2648.1840000000002</c:v>
                </c:pt>
                <c:pt idx="15">
                  <c:v>2622.62</c:v>
                </c:pt>
                <c:pt idx="16">
                  <c:v>2622.62</c:v>
                </c:pt>
                <c:pt idx="17">
                  <c:v>2620.7719999999999</c:v>
                </c:pt>
                <c:pt idx="18">
                  <c:v>2484.6799999999998</c:v>
                </c:pt>
                <c:pt idx="19">
                  <c:v>2421.8040000000001</c:v>
                </c:pt>
                <c:pt idx="20">
                  <c:v>2421.8040000000001</c:v>
                </c:pt>
                <c:pt idx="21">
                  <c:v>2421.8040000000001</c:v>
                </c:pt>
                <c:pt idx="22">
                  <c:v>2421.8040000000001</c:v>
                </c:pt>
                <c:pt idx="23">
                  <c:v>2421.8040000000001</c:v>
                </c:pt>
                <c:pt idx="24">
                  <c:v>2421.8040000000001</c:v>
                </c:pt>
                <c:pt idx="25">
                  <c:v>2396.2399999999998</c:v>
                </c:pt>
                <c:pt idx="26">
                  <c:v>2396.2399999999998</c:v>
                </c:pt>
                <c:pt idx="27">
                  <c:v>2396.2399999999998</c:v>
                </c:pt>
                <c:pt idx="28">
                  <c:v>2396.2399999999998</c:v>
                </c:pt>
                <c:pt idx="29">
                  <c:v>2396.2399999999998</c:v>
                </c:pt>
                <c:pt idx="30">
                  <c:v>2341.0039999999995</c:v>
                </c:pt>
                <c:pt idx="31">
                  <c:v>2148.96</c:v>
                </c:pt>
                <c:pt idx="32">
                  <c:v>2067.34</c:v>
                </c:pt>
                <c:pt idx="33">
                  <c:v>1970.232</c:v>
                </c:pt>
                <c:pt idx="34">
                  <c:v>1912.7680000000003</c:v>
                </c:pt>
                <c:pt idx="35">
                  <c:v>1899.7</c:v>
                </c:pt>
                <c:pt idx="36">
                  <c:v>1876.6879999999999</c:v>
                </c:pt>
                <c:pt idx="37">
                  <c:v>1876.1599999999999</c:v>
                </c:pt>
                <c:pt idx="38">
                  <c:v>1873.8720000000001</c:v>
                </c:pt>
                <c:pt idx="39">
                  <c:v>1767.92</c:v>
                </c:pt>
                <c:pt idx="40">
                  <c:v>1699.8520000000001</c:v>
                </c:pt>
                <c:pt idx="41">
                  <c:v>1548.096</c:v>
                </c:pt>
                <c:pt idx="42">
                  <c:v>1540.44</c:v>
                </c:pt>
                <c:pt idx="43">
                  <c:v>1534.5</c:v>
                </c:pt>
                <c:pt idx="44">
                  <c:v>1510.08</c:v>
                </c:pt>
                <c:pt idx="45">
                  <c:v>1499.806</c:v>
                </c:pt>
                <c:pt idx="46">
                  <c:v>1485.2639999999999</c:v>
                </c:pt>
                <c:pt idx="47">
                  <c:v>1354.5840000000001</c:v>
                </c:pt>
                <c:pt idx="48">
                  <c:v>1333.3320000000001</c:v>
                </c:pt>
                <c:pt idx="49">
                  <c:v>1333.3320000000001</c:v>
                </c:pt>
                <c:pt idx="50">
                  <c:v>1333.3320000000001</c:v>
                </c:pt>
                <c:pt idx="51">
                  <c:v>1297.8240000000001</c:v>
                </c:pt>
                <c:pt idx="52">
                  <c:v>1141.1199999999999</c:v>
                </c:pt>
                <c:pt idx="53">
                  <c:v>1034.22</c:v>
                </c:pt>
                <c:pt idx="54">
                  <c:v>989.88</c:v>
                </c:pt>
                <c:pt idx="55">
                  <c:v>985.6</c:v>
                </c:pt>
                <c:pt idx="56">
                  <c:v>881.31999999999994</c:v>
                </c:pt>
                <c:pt idx="57">
                  <c:v>877.36</c:v>
                </c:pt>
                <c:pt idx="58">
                  <c:v>868.56</c:v>
                </c:pt>
                <c:pt idx="59">
                  <c:v>800.096</c:v>
                </c:pt>
                <c:pt idx="60">
                  <c:v>794.64</c:v>
                </c:pt>
                <c:pt idx="61">
                  <c:v>597.65199999999993</c:v>
                </c:pt>
                <c:pt idx="62">
                  <c:v>595.89199999999994</c:v>
                </c:pt>
                <c:pt idx="63">
                  <c:v>595.89199999999994</c:v>
                </c:pt>
                <c:pt idx="64">
                  <c:v>594.13199999999995</c:v>
                </c:pt>
                <c:pt idx="65">
                  <c:v>563.39199999999994</c:v>
                </c:pt>
                <c:pt idx="66">
                  <c:v>467.35200000000003</c:v>
                </c:pt>
                <c:pt idx="67">
                  <c:v>464.01600000000002</c:v>
                </c:pt>
                <c:pt idx="68">
                  <c:v>391.6</c:v>
                </c:pt>
                <c:pt idx="69">
                  <c:v>312.56</c:v>
                </c:pt>
                <c:pt idx="70">
                  <c:v>222.55199999999996</c:v>
                </c:pt>
                <c:pt idx="71">
                  <c:v>215.16000000000003</c:v>
                </c:pt>
                <c:pt idx="72">
                  <c:v>210.09999999999997</c:v>
                </c:pt>
                <c:pt idx="73">
                  <c:v>194.18</c:v>
                </c:pt>
                <c:pt idx="74">
                  <c:v>194.18</c:v>
                </c:pt>
                <c:pt idx="75">
                  <c:v>194.18</c:v>
                </c:pt>
                <c:pt idx="76">
                  <c:v>194.18</c:v>
                </c:pt>
                <c:pt idx="77">
                  <c:v>194.18</c:v>
                </c:pt>
                <c:pt idx="78">
                  <c:v>194.18</c:v>
                </c:pt>
                <c:pt idx="79">
                  <c:v>194.18</c:v>
                </c:pt>
                <c:pt idx="80">
                  <c:v>164.64</c:v>
                </c:pt>
                <c:pt idx="81">
                  <c:v>129.76920000000001</c:v>
                </c:pt>
                <c:pt idx="82">
                  <c:v>129.36000000000001</c:v>
                </c:pt>
                <c:pt idx="83">
                  <c:v>129.36000000000001</c:v>
                </c:pt>
                <c:pt idx="84">
                  <c:v>109.032</c:v>
                </c:pt>
                <c:pt idx="85">
                  <c:v>107.84400000000001</c:v>
                </c:pt>
                <c:pt idx="86">
                  <c:v>101.08</c:v>
                </c:pt>
                <c:pt idx="87">
                  <c:v>94.08</c:v>
                </c:pt>
                <c:pt idx="88">
                  <c:v>89.061000000000007</c:v>
                </c:pt>
                <c:pt idx="89">
                  <c:v>82.207999999999998</c:v>
                </c:pt>
                <c:pt idx="90">
                  <c:v>80.849999999999994</c:v>
                </c:pt>
                <c:pt idx="91">
                  <c:v>74.687200000000018</c:v>
                </c:pt>
                <c:pt idx="92">
                  <c:v>61.735999999999997</c:v>
                </c:pt>
                <c:pt idx="93">
                  <c:v>60.589000000000006</c:v>
                </c:pt>
                <c:pt idx="94">
                  <c:v>57.375999999999998</c:v>
                </c:pt>
                <c:pt idx="95">
                  <c:v>51.665999999999997</c:v>
                </c:pt>
                <c:pt idx="96">
                  <c:v>42.24</c:v>
                </c:pt>
                <c:pt idx="97">
                  <c:v>36.718000000000004</c:v>
                </c:pt>
                <c:pt idx="98">
                  <c:v>35.200000000000003</c:v>
                </c:pt>
                <c:pt idx="99">
                  <c:v>30.271999999999998</c:v>
                </c:pt>
                <c:pt idx="100">
                  <c:v>24.380000000000003</c:v>
                </c:pt>
                <c:pt idx="101">
                  <c:v>23.743319999999997</c:v>
                </c:pt>
                <c:pt idx="102">
                  <c:v>21.78</c:v>
                </c:pt>
                <c:pt idx="103">
                  <c:v>14.52</c:v>
                </c:pt>
                <c:pt idx="104">
                  <c:v>2.3759999999999999</c:v>
                </c:pt>
                <c:pt idx="105">
                  <c:v>1.1000000000000001</c:v>
                </c:pt>
                <c:pt idx="106">
                  <c:v>0.6090000000000001</c:v>
                </c:pt>
                <c:pt idx="107">
                  <c:v>0.2293</c:v>
                </c:pt>
                <c:pt idx="108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7-4A6B-8904-09490A662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19756896"/>
        <c:axId val="-1319756352"/>
      </c:barChart>
      <c:catAx>
        <c:axId val="-131975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19756352"/>
        <c:crosses val="autoZero"/>
        <c:auto val="1"/>
        <c:lblAlgn val="ctr"/>
        <c:lblOffset val="100"/>
        <c:noMultiLvlLbl val="0"/>
      </c:catAx>
      <c:valAx>
        <c:axId val="-131975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1975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[Matriz energia Tec mva 2019.xlsx]tabla dinamica !Tabla dinámica3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dinamica '!$B$214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dinamica '!$A$215:$A$228</c:f>
              <c:strCache>
                <c:ptCount val="13"/>
                <c:pt idx="0">
                  <c:v>Edificio D</c:v>
                </c:pt>
                <c:pt idx="1">
                  <c:v>Sistemas</c:v>
                </c:pt>
                <c:pt idx="2">
                  <c:v>Edificio A</c:v>
                </c:pt>
                <c:pt idx="3">
                  <c:v>Edificio C</c:v>
                </c:pt>
                <c:pt idx="4">
                  <c:v>Lab. Electromecanica/Mecatronica</c:v>
                </c:pt>
                <c:pt idx="5">
                  <c:v>Administrativo</c:v>
                </c:pt>
                <c:pt idx="6">
                  <c:v>Edificio B</c:v>
                </c:pt>
                <c:pt idx="7">
                  <c:v>Ingles</c:v>
                </c:pt>
                <c:pt idx="8">
                  <c:v>Casetas / Patios</c:v>
                </c:pt>
                <c:pt idx="9">
                  <c:v>Cafeteria</c:v>
                </c:pt>
                <c:pt idx="10">
                  <c:v>Petrolera</c:v>
                </c:pt>
                <c:pt idx="11">
                  <c:v>Incubadora </c:v>
                </c:pt>
                <c:pt idx="12">
                  <c:v>Biblioteca</c:v>
                </c:pt>
              </c:strCache>
            </c:strRef>
          </c:cat>
          <c:val>
            <c:numRef>
              <c:f>'tabla dinamica '!$B$215:$B$228</c:f>
              <c:numCache>
                <c:formatCode>General</c:formatCode>
                <c:ptCount val="13"/>
                <c:pt idx="0">
                  <c:v>36412.028000000013</c:v>
                </c:pt>
                <c:pt idx="1">
                  <c:v>31588.964000000025</c:v>
                </c:pt>
                <c:pt idx="2">
                  <c:v>19827.192000000003</c:v>
                </c:pt>
                <c:pt idx="3">
                  <c:v>17249.803999999986</c:v>
                </c:pt>
                <c:pt idx="4">
                  <c:v>17050.509019999998</c:v>
                </c:pt>
                <c:pt idx="5">
                  <c:v>14472.377999999993</c:v>
                </c:pt>
                <c:pt idx="6">
                  <c:v>11901.880000000001</c:v>
                </c:pt>
                <c:pt idx="7">
                  <c:v>9096.604000000003</c:v>
                </c:pt>
                <c:pt idx="8">
                  <c:v>8607.2199999999993</c:v>
                </c:pt>
                <c:pt idx="9">
                  <c:v>8045.1359999999986</c:v>
                </c:pt>
                <c:pt idx="10">
                  <c:v>6193.6440000000002</c:v>
                </c:pt>
                <c:pt idx="11">
                  <c:v>5928.34</c:v>
                </c:pt>
                <c:pt idx="12">
                  <c:v>4590.6140000000005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E-4EE7-87CD-25D4E6182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31122528"/>
        <c:axId val="-1231132320"/>
      </c:barChart>
      <c:catAx>
        <c:axId val="-123112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1132320"/>
        <c:crosses val="autoZero"/>
        <c:auto val="1"/>
        <c:lblAlgn val="ctr"/>
        <c:lblOffset val="100"/>
        <c:noMultiLvlLbl val="0"/>
      </c:catAx>
      <c:valAx>
        <c:axId val="-123113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112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682811</xdr:colOff>
      <xdr:row>19</xdr:row>
      <xdr:rowOff>49493</xdr:rowOff>
    </xdr:from>
    <xdr:to>
      <xdr:col>8</xdr:col>
      <xdr:colOff>55095</xdr:colOff>
      <xdr:row>32</xdr:row>
      <xdr:rowOff>148945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38102</xdr:colOff>
      <xdr:row>0</xdr:row>
      <xdr:rowOff>61912</xdr:rowOff>
    </xdr:from>
    <xdr:to>
      <xdr:col>19</xdr:col>
      <xdr:colOff>152400</xdr:colOff>
      <xdr:row>20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233362</xdr:colOff>
      <xdr:row>23</xdr:row>
      <xdr:rowOff>171448</xdr:rowOff>
    </xdr:from>
    <xdr:to>
      <xdr:col>46</xdr:col>
      <xdr:colOff>276225</xdr:colOff>
      <xdr:row>58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71B76EB-FCCD-44BF-BB91-69A66BBB5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252410</xdr:colOff>
      <xdr:row>97</xdr:row>
      <xdr:rowOff>171449</xdr:rowOff>
    </xdr:from>
    <xdr:to>
      <xdr:col>29</xdr:col>
      <xdr:colOff>9525</xdr:colOff>
      <xdr:row>122</xdr:row>
      <xdr:rowOff>57149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09C3A3B-CA4A-43E0-8C74-15DA4FA58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304800</xdr:colOff>
      <xdr:row>208</xdr:row>
      <xdr:rowOff>171450</xdr:rowOff>
    </xdr:from>
    <xdr:to>
      <xdr:col>5</xdr:col>
      <xdr:colOff>19050</xdr:colOff>
      <xdr:row>228</xdr:row>
      <xdr:rowOff>195262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3752.46617777778" createdVersion="5" refreshedVersion="5" minRefreshableVersion="3" recordCount="413">
  <cacheSource type="worksheet">
    <worksheetSource ref="B31:I44" sheet="Inventario Energía"/>
  </cacheSource>
  <cacheFields count="11">
    <cacheField name="Area / Edificio" numFmtId="0">
      <sharedItems containsBlank="1" count="14">
        <s v="Administrativo"/>
        <s v="Biblioteca"/>
        <s v="Cafeteria"/>
        <s v="Casetas / Patios"/>
        <s v="Edificio A"/>
        <s v="Edificio B"/>
        <s v="Edificio C"/>
        <s v="Edificio D"/>
        <s v="Incubadora "/>
        <s v="Ingles"/>
        <s v="Lab. Electromecanica/Mecatronica"/>
        <s v="Petrolera"/>
        <s v="Sistemas"/>
        <m u="1"/>
      </sharedItems>
    </cacheField>
    <cacheField name="Sub Area" numFmtId="0">
      <sharedItems containsBlank="1" count="116">
        <s v="Sub Direccion"/>
        <s v="Direccion Academica"/>
        <s v="Escolares"/>
        <s v="Resepcion"/>
        <s v="Direccion  "/>
        <s v="Direccion de Planeacion "/>
        <s v="Sala De Juntas"/>
        <s v="BAÑOS"/>
        <s v="SALA DE BIBLIOTECA"/>
        <s v="BAÑO DE MUJERES"/>
        <s v="BAÑO DE HOMBRES"/>
        <s v="Comedor"/>
        <s v="Cocina"/>
        <s v="Caseta entrada pincipal"/>
        <s v="Caseta Halcon"/>
        <s v="Estacionamiento/Patio"/>
        <s v="Explanada"/>
        <s v="Patios"/>
        <s v="A-I"/>
        <s v="A-2"/>
        <s v="A-3"/>
        <s v="A-4"/>
        <s v="A-5"/>
        <s v="A-6"/>
        <s v="A7"/>
        <s v="A-8"/>
        <s v="Prefectura / Enfermeria"/>
        <s v="B3"/>
        <s v="B4"/>
        <s v="B5"/>
        <s v="B6"/>
        <s v="B2"/>
        <s v="B1"/>
        <s v="Pasillos sup-inf"/>
        <s v="BAÑO HOMBRES"/>
        <s v="BAÑO MUJERES"/>
        <s v="BAÑO DISCAPACITADOS"/>
        <s v="C3"/>
        <s v="C1"/>
        <s v="C2"/>
        <s v="C4"/>
        <s v="C5"/>
        <s v="C6"/>
        <s v="C7"/>
        <s v="IIM3"/>
        <s v="IIM2"/>
        <s v="Vinvulacion"/>
        <s v="IIIA"/>
        <s v="Clima Central"/>
        <s v="Division Academica"/>
        <s v="Caseta de Material"/>
        <s v="IIM4"/>
        <s v="Sala de juntas y pasillo"/>
        <s v="Aula D-1"/>
        <s v="Aula D-2"/>
        <s v="Aula D-3"/>
        <s v="Aula D-4"/>
        <s v="Aula D-5"/>
        <s v="Aula D-6"/>
        <s v="Aula D-7"/>
        <s v="Loby"/>
        <s v="Pasillo Inferior"/>
        <s v="Pasillo Superio"/>
        <s v="COCINA INTEGRAL"/>
        <s v="CUBICULOS"/>
        <s v="Sala de Maestros"/>
        <s v="Oficina"/>
        <s v="Aula CI-2"/>
        <s v="Aula CI-3"/>
        <s v="Aula CI-4"/>
        <s v="Aula CI-5"/>
        <s v="Laboratorio 1"/>
        <s v="Laboratorio 2"/>
        <s v="Pasillos "/>
        <s v="LABORATORIO DE CIENCIAS BASICAS"/>
        <s v="CASETA"/>
        <s v="LABORATORIO DE AUTOMATIZACION Y CONTROL "/>
        <s v="CIM"/>
        <s v="LABORATORIO DE POTENCIA"/>
        <s v="OFICINA DE ING. ELECTROMECANICA"/>
        <s v="OFICINA DE CIENCIAS BASICAS"/>
        <s v="LABORATORIO DE METROLOGIA"/>
        <s v="OFICINA DE M.I. ODILIA BERENICE PEÑA ALMAGUER"/>
        <s v="OFICINA DE ING. MECATRÓNICA"/>
        <s v="OFICINA ING. PETROLERA"/>
        <s v="OFICINA DE MAQUINA 3D"/>
        <s v="PASILLO"/>
        <s v="LABORATORIO DE ELECTRONICA"/>
        <s v="ALMACEN DE POTENCIA"/>
        <s v="ALMACEN DE SALA DE MAESTROS"/>
        <s v="PETROLERA - QUÍMICA"/>
        <s v="EXTRAESCOLARES"/>
        <s v="ALMACEN"/>
        <s v="almacén planta baja "/>
        <s v="CCA2"/>
        <s v="sala de maestros "/>
        <s v="dibujo"/>
        <s v="difusión"/>
        <s v="oficina Div. Académica"/>
        <s v="Área becario"/>
        <s v="CCA6"/>
        <s v="Lab. Redes"/>
        <s v="CCA1"/>
        <s v="CCA3"/>
        <s v="CCA4"/>
        <s v="CCA5"/>
        <s v="sanitarios hombres, mujeres  "/>
        <s v="oficina Div. Post grado y desarrollo académico"/>
        <s v="pasillo planta alta y baja"/>
        <m u="1"/>
        <s v="10 CUBICULOS" u="1"/>
        <s v="8 CUBICULOS" u="1"/>
        <s v="especio entre B5 y B6" u="1"/>
        <s v="PASILLOS" u="1"/>
        <s v="9 CUBICULOS" u="1"/>
        <s v="11 CUBICULOS" u="1"/>
      </sharedItems>
    </cacheField>
    <cacheField name="Responsable" numFmtId="0">
      <sharedItems containsNonDate="0" containsString="0" containsBlank="1"/>
    </cacheField>
    <cacheField name="Equipos / Maquinas / Articulos _x000a_Describir el equipo que consume energia" numFmtId="0">
      <sharedItems count="148">
        <s v="Access point"/>
        <s v="Microhondas"/>
        <s v="Cafetera"/>
        <s v="Clima Lernox 1Ton"/>
        <s v="Clima Lernox 2Ton"/>
        <s v="Clima Mirage 3Ton"/>
        <s v="Computadoras"/>
        <s v="Despachador de agua"/>
        <s v="Frigobar"/>
        <s v="Impresora"/>
        <s v="Impresora Credenciales"/>
        <s v="Lampara"/>
        <s v="Luces Led"/>
        <s v="Scaner"/>
        <s v="Trituradora"/>
        <s v="Clima Lernox 3Ton"/>
        <s v="Copiadora"/>
        <s v="Switch internet"/>
        <s v="Clima York 2Ton"/>
        <s v="Congelador"/>
        <s v="Enfriador Coca-Cola"/>
        <s v="Enfriador Lala"/>
        <s v="Enfriador Pepsi Cola"/>
        <s v="Pantalla 55´´"/>
        <s v="Plancha"/>
        <s v="Aire Acondicionado Ventana"/>
        <s v="Checador (Entrda Salida)"/>
        <s v="Clima Mirage 2Ton"/>
        <s v="Maquina Expendedora (frituras)"/>
        <s v="Maquina Expendedora (Coca-Cola)"/>
        <s v="Clima Conforstar 5Ton"/>
        <s v="Clima Totaline 5Ton"/>
        <s v="Clima Green 1Ton"/>
        <s v="Clima Lernox 5Ton"/>
        <s v="Clima Tempstar 5Ton"/>
        <s v="Clima York 5Ton"/>
        <s v="Refrigerador"/>
        <s v="Ventilador Pedestal"/>
        <s v="Clima Carrier 5Ton"/>
        <s v="Brazo Robotico"/>
        <s v="Cabina Experimetar"/>
        <s v="Cañon"/>
        <s v="Fresadora CNC"/>
        <s v="Maquina de soldar azul"/>
        <s v="maquina de soldar ESAB"/>
        <s v="Torno CNC"/>
        <s v="EQUIPO DE LORENZO"/>
        <s v="FUENTES"/>
        <s v="GENERADOR"/>
        <s v="HIDRAULICA Y NEUMATICA"/>
        <s v="HORNO"/>
        <s v="IMPRESORA 3D"/>
        <s v="INSTRON"/>
        <s v="LAVADORA SCA 3600"/>
        <s v="MAQUINA DE COSER"/>
        <s v="MODULO DE SNIDER"/>
        <s v="OSCILOSCOPIOS 100w"/>
        <s v="OSCILOSCOPIOS 30w"/>
        <s v="PLC"/>
        <s v="RT 578 REGULACION DE CUATRO VARIABLES DE INGENIERIA DE PROCESOS"/>
        <s v="SERVIDOR"/>
        <s v="SERVIDOR "/>
        <s v="SERVIDOR PARA CAMARAS"/>
        <s v="TABLEROS PLC"/>
        <s v="TALADRO"/>
        <s v="TALADRO FRESADOR"/>
        <s v="TORNO"/>
        <s v="Extractor"/>
        <s v="Clima Mirage 2.5Ton"/>
        <s v="MICROONDAS" u="1"/>
        <s v="York 2Ton" u="1"/>
        <s v="LUMINARIAS LED" u="1"/>
        <s v="Mirage 2.5Ton" u="1"/>
        <s v="TELEFONO" u="1"/>
        <s v="frigo bar" u="1"/>
        <s v="HORNO MICRO ONDAS" u="1"/>
        <s v="CAÑON Optoma" u="1"/>
        <s v="Focos Fluorocentes" u="1"/>
        <s v="Luminaias" u="1"/>
        <s v="Congelador Helados" u="1"/>
        <s v="York 5Ton" u="1"/>
        <s v="Luminarias " u="1"/>
        <s v="abanico personal " u="1"/>
        <s v="Lennox 5 Ton" u="1"/>
        <s v="Router Links" u="1"/>
        <s v="Router Asus" u="1"/>
        <s v="Equipo agua purificada" u="1"/>
        <s v="Lamparas Led " u="1"/>
        <s v="Lamparas Exteriores " u="1"/>
        <s v="FOCO" u="1"/>
        <s v="Routers" u="1"/>
        <s v="Lámparas" u="1"/>
        <s v="Conforstar 5Ton" u="1"/>
        <s v="Luminaria" u="1"/>
        <s v="Mirage 2Ton" u="1"/>
        <s v="ILUMINACIÓN " u="1"/>
        <s v="Extractores" u="1"/>
        <s v="ILUMINACIÓN" u="1"/>
        <s v="LAPTOPS" u="1"/>
        <s v="Computadora " u="1"/>
        <s v="Computadoras Estudiantes" u="1"/>
        <s v="Minibar refrigerador" u="1"/>
        <s v="Computaodra" u="1"/>
        <s v="LAMPARAS LED" u="1"/>
        <s v="Tempstar 5Ton" u="1"/>
        <s v="Computadora" u="1"/>
        <s v="Lernox" u="1"/>
        <s v="Luminarias" u="1"/>
        <s v="Carrier 5Ton" u="1"/>
        <s v="Pantalla de TV" u="1"/>
        <s v="LAMPARAS" u="1"/>
        <s v="Clima Lennox 5 Ton" u="1"/>
        <s v="Clima Lernox 5 Ton" u="1"/>
        <s v="Green 1Ton" u="1"/>
        <s v=" Clima Conforstar 5Ton" u="1"/>
        <s v="Luminarias pb mujeres" u="1"/>
        <s v="Lampara Led" u="1"/>
        <s v="luminaria capacidad dif." u="1"/>
        <s v="TELEVISIÓN " u="1"/>
        <s v="Lumniaras" u="1"/>
        <s v="Micro" u="1"/>
        <s v="Lernox 5Ton" u="1"/>
        <s v="Carrier" u="1"/>
        <s v="Lernox 5Ton6" u="1"/>
        <s v="EQUIPO DE TIC´S" u="1"/>
        <s v="Lamparas Fluorecentes" u="1"/>
        <s v="Minisplit Mirage 2 Ton" u="1"/>
        <s v="cañón" u="1"/>
        <s v="Enfriador" u="1"/>
        <s v="Aire seco" u="1"/>
        <s v="PC Multimedia y oficina" u="1"/>
        <s v="Panatalla" u="1"/>
        <s v="Enfriador de Agua" u="1"/>
        <s v="Equipo Mecatronica" u="1"/>
        <s v="switch" u="1"/>
        <s v="Clima artificial " u="1"/>
        <s v="Luminarias pb hombres" u="1"/>
        <s v="LAMPARAS " u="1"/>
        <s v="Pantalla" u="1"/>
        <s v="Impresoras " u="1"/>
        <s v="refriguerador " u="1"/>
        <s v="MAQUINA DE AIRE ACONDICIONADO" u="1"/>
        <s v="Luminarias pa hombres" u="1"/>
        <s v="Totaline 5Ton" u="1"/>
        <s v="FOCOS" u="1"/>
        <s v="PANTALLA 55&quot;" u="1"/>
        <s v="Lernox 3Ton" u="1"/>
        <s v="Equipo Electromecanica" u="1"/>
      </sharedItems>
    </cacheField>
    <cacheField name="Tipo de energia" numFmtId="0">
      <sharedItems/>
    </cacheField>
    <cacheField name="Uso de la Energia_x000a_(Categoria)" numFmtId="0">
      <sharedItems containsBlank="1" count="7">
        <s v="Equipo TIC´s"/>
        <s v="Electrodoméstico"/>
        <s v="Climatización"/>
        <s v="Iluminación"/>
        <s v="Equipo Laboratorio"/>
        <m/>
        <s v="Equipo de Oficina" u="1"/>
      </sharedItems>
    </cacheField>
    <cacheField name="Potencia nominal  de Consumo del Equipo (Watts)" numFmtId="0">
      <sharedItems containsString="0" containsBlank="1" containsNumber="1" minValue="0.5" maxValue="20000"/>
    </cacheField>
    <cacheField name="Cantidad de equipos" numFmtId="0">
      <sharedItems containsString="0" containsBlank="1" containsNumber="1" containsInteger="1" minValue="1" maxValue="71"/>
    </cacheField>
    <cacheField name="Utilización de los equipos_x000a_(Horas)" numFmtId="0">
      <sharedItems containsString="0" containsBlank="1" containsNumber="1" minValue="0.5" maxValue="78"/>
    </cacheField>
    <cacheField name="Utilización de los equipo_x000a_(Dias al mes)" numFmtId="0">
      <sharedItems containsString="0" containsBlank="1" containsNumber="1" containsInteger="1" minValue="1" maxValue="30"/>
    </cacheField>
    <cacheField name="Consumo base de energía mensual_x000a_(KW)" numFmtId="0">
      <sharedItems containsString="0" containsBlank="1" containsNumber="1" minValue="0" maxValue="14345.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3">
  <r>
    <x v="0"/>
    <x v="0"/>
    <m/>
    <x v="0"/>
    <s v="Electrica"/>
    <x v="0"/>
    <n v="90"/>
    <n v="2"/>
    <n v="24"/>
    <n v="22"/>
    <n v="95.04"/>
  </r>
  <r>
    <x v="0"/>
    <x v="1"/>
    <m/>
    <x v="0"/>
    <s v="Electrica"/>
    <x v="0"/>
    <n v="90"/>
    <n v="2"/>
    <n v="24"/>
    <n v="22"/>
    <n v="95.04"/>
  </r>
  <r>
    <x v="0"/>
    <x v="1"/>
    <m/>
    <x v="1"/>
    <s v="Electrica"/>
    <x v="1"/>
    <n v="1150"/>
    <n v="1"/>
    <n v="2"/>
    <n v="22"/>
    <n v="50.6"/>
  </r>
  <r>
    <x v="0"/>
    <x v="1"/>
    <m/>
    <x v="2"/>
    <s v="Electrica"/>
    <x v="1"/>
    <n v="900"/>
    <n v="1"/>
    <n v="0.5"/>
    <n v="22"/>
    <n v="9.9"/>
  </r>
  <r>
    <x v="0"/>
    <x v="2"/>
    <m/>
    <x v="2"/>
    <s v="Electrica"/>
    <x v="1"/>
    <n v="900"/>
    <n v="1"/>
    <n v="0.5"/>
    <n v="22"/>
    <n v="9.9"/>
  </r>
  <r>
    <x v="0"/>
    <x v="0"/>
    <m/>
    <x v="3"/>
    <s v="Electrica"/>
    <x v="2"/>
    <n v="2640"/>
    <n v="1"/>
    <n v="13"/>
    <n v="22"/>
    <n v="755.04"/>
  </r>
  <r>
    <x v="0"/>
    <x v="3"/>
    <m/>
    <x v="3"/>
    <s v="Electrica"/>
    <x v="2"/>
    <n v="2640"/>
    <n v="1"/>
    <n v="13"/>
    <n v="22"/>
    <n v="755.04"/>
  </r>
  <r>
    <x v="0"/>
    <x v="4"/>
    <m/>
    <x v="3"/>
    <s v="Electrica"/>
    <x v="2"/>
    <n v="2640"/>
    <n v="1"/>
    <n v="13"/>
    <n v="22"/>
    <n v="755.04"/>
  </r>
  <r>
    <x v="0"/>
    <x v="5"/>
    <m/>
    <x v="3"/>
    <s v="Electrica"/>
    <x v="2"/>
    <n v="2640"/>
    <n v="1"/>
    <n v="13"/>
    <n v="22"/>
    <n v="755.04"/>
  </r>
  <r>
    <x v="0"/>
    <x v="6"/>
    <m/>
    <x v="4"/>
    <s v="Electrica"/>
    <x v="2"/>
    <n v="2200"/>
    <n v="2"/>
    <n v="10"/>
    <n v="22"/>
    <n v="968"/>
  </r>
  <r>
    <x v="0"/>
    <x v="2"/>
    <m/>
    <x v="4"/>
    <s v="Electrica"/>
    <x v="2"/>
    <n v="2200"/>
    <n v="2"/>
    <n v="10"/>
    <n v="22"/>
    <n v="968"/>
  </r>
  <r>
    <x v="0"/>
    <x v="5"/>
    <m/>
    <x v="4"/>
    <s v="Electrica"/>
    <x v="2"/>
    <n v="2200"/>
    <n v="2"/>
    <n v="13"/>
    <n v="22"/>
    <n v="1258.4000000000001"/>
  </r>
  <r>
    <x v="0"/>
    <x v="0"/>
    <m/>
    <x v="5"/>
    <s v="Electrica"/>
    <x v="2"/>
    <n v="3300"/>
    <n v="1"/>
    <n v="13"/>
    <n v="22"/>
    <n v="943.8"/>
  </r>
  <r>
    <x v="0"/>
    <x v="1"/>
    <m/>
    <x v="5"/>
    <s v="Electrica"/>
    <x v="2"/>
    <n v="3300"/>
    <n v="1"/>
    <n v="13"/>
    <n v="22"/>
    <n v="943.8"/>
  </r>
  <r>
    <x v="0"/>
    <x v="0"/>
    <m/>
    <x v="6"/>
    <s v="Electrica"/>
    <x v="0"/>
    <n v="145"/>
    <n v="11"/>
    <n v="13"/>
    <n v="22"/>
    <n v="456.17"/>
  </r>
  <r>
    <x v="0"/>
    <x v="1"/>
    <m/>
    <x v="6"/>
    <s v="Electrica"/>
    <x v="0"/>
    <n v="145"/>
    <n v="4"/>
    <n v="13"/>
    <n v="22"/>
    <n v="165.88"/>
  </r>
  <r>
    <x v="0"/>
    <x v="3"/>
    <m/>
    <x v="6"/>
    <s v="Electrica"/>
    <x v="0"/>
    <n v="145"/>
    <n v="2"/>
    <n v="13"/>
    <n v="22"/>
    <n v="82.94"/>
  </r>
  <r>
    <x v="0"/>
    <x v="4"/>
    <m/>
    <x v="6"/>
    <s v="Electrica"/>
    <x v="0"/>
    <n v="145"/>
    <n v="1"/>
    <n v="10"/>
    <n v="22"/>
    <n v="31.9"/>
  </r>
  <r>
    <x v="0"/>
    <x v="2"/>
    <m/>
    <x v="6"/>
    <s v="Electrica"/>
    <x v="0"/>
    <n v="145"/>
    <n v="6"/>
    <n v="10"/>
    <n v="22"/>
    <n v="191.4"/>
  </r>
  <r>
    <x v="0"/>
    <x v="2"/>
    <m/>
    <x v="6"/>
    <s v="Electrica"/>
    <x v="0"/>
    <n v="145"/>
    <n v="4"/>
    <n v="5"/>
    <n v="22"/>
    <n v="63.8"/>
  </r>
  <r>
    <x v="0"/>
    <x v="5"/>
    <m/>
    <x v="6"/>
    <s v="Electrica"/>
    <x v="0"/>
    <n v="145"/>
    <n v="9"/>
    <n v="13"/>
    <n v="22"/>
    <n v="373.23"/>
  </r>
  <r>
    <x v="0"/>
    <x v="1"/>
    <m/>
    <x v="7"/>
    <s v="Electrica"/>
    <x v="1"/>
    <n v="1000"/>
    <n v="1"/>
    <n v="24"/>
    <n v="30"/>
    <n v="720"/>
  </r>
  <r>
    <x v="0"/>
    <x v="5"/>
    <m/>
    <x v="7"/>
    <s v="Electrica"/>
    <x v="1"/>
    <n v="854"/>
    <n v="1"/>
    <n v="24"/>
    <n v="30"/>
    <n v="614.88"/>
  </r>
  <r>
    <x v="0"/>
    <x v="3"/>
    <m/>
    <x v="8"/>
    <s v="Electrica"/>
    <x v="1"/>
    <n v="864"/>
    <n v="1"/>
    <n v="24"/>
    <n v="22"/>
    <n v="456.19200000000001"/>
  </r>
  <r>
    <x v="0"/>
    <x v="6"/>
    <m/>
    <x v="8"/>
    <s v="Electrica"/>
    <x v="1"/>
    <n v="864"/>
    <n v="1"/>
    <n v="24"/>
    <n v="22"/>
    <n v="456.19200000000001"/>
  </r>
  <r>
    <x v="0"/>
    <x v="0"/>
    <m/>
    <x v="9"/>
    <s v="Electrica"/>
    <x v="0"/>
    <n v="684"/>
    <n v="4"/>
    <n v="13"/>
    <n v="22"/>
    <n v="782.49599999999998"/>
  </r>
  <r>
    <x v="0"/>
    <x v="1"/>
    <m/>
    <x v="9"/>
    <s v="Electrica"/>
    <x v="0"/>
    <n v="684"/>
    <n v="1"/>
    <n v="13"/>
    <n v="22"/>
    <n v="195.624"/>
  </r>
  <r>
    <x v="0"/>
    <x v="3"/>
    <m/>
    <x v="9"/>
    <s v="Electrica"/>
    <x v="0"/>
    <n v="684"/>
    <n v="1"/>
    <n v="13"/>
    <n v="22"/>
    <n v="195.624"/>
  </r>
  <r>
    <x v="0"/>
    <x v="6"/>
    <m/>
    <x v="9"/>
    <s v="Electrica"/>
    <x v="0"/>
    <n v="684"/>
    <n v="1"/>
    <n v="10"/>
    <n v="22"/>
    <n v="150.47999999999999"/>
  </r>
  <r>
    <x v="0"/>
    <x v="2"/>
    <m/>
    <x v="9"/>
    <s v="Electrica"/>
    <x v="0"/>
    <n v="684"/>
    <n v="1"/>
    <n v="10"/>
    <n v="22"/>
    <n v="150.47999999999999"/>
  </r>
  <r>
    <x v="0"/>
    <x v="5"/>
    <m/>
    <x v="9"/>
    <s v="Electrica"/>
    <x v="0"/>
    <n v="695"/>
    <n v="1"/>
    <n v="13"/>
    <n v="22"/>
    <n v="198.77"/>
  </r>
  <r>
    <x v="0"/>
    <x v="2"/>
    <m/>
    <x v="10"/>
    <s v="Electrica"/>
    <x v="0"/>
    <n v="240"/>
    <n v="1"/>
    <n v="5"/>
    <n v="22"/>
    <n v="26.4"/>
  </r>
  <r>
    <x v="0"/>
    <x v="0"/>
    <m/>
    <x v="11"/>
    <s v="Electrica"/>
    <x v="3"/>
    <n v="35"/>
    <n v="15"/>
    <n v="13"/>
    <n v="22"/>
    <n v="150.15"/>
  </r>
  <r>
    <x v="0"/>
    <x v="1"/>
    <m/>
    <x v="11"/>
    <s v="Electrica"/>
    <x v="3"/>
    <n v="35"/>
    <n v="16"/>
    <n v="13"/>
    <n v="22"/>
    <n v="160.16"/>
  </r>
  <r>
    <x v="0"/>
    <x v="3"/>
    <m/>
    <x v="11"/>
    <s v="Electrica"/>
    <x v="3"/>
    <n v="35"/>
    <n v="1"/>
    <n v="13"/>
    <n v="22"/>
    <n v="10.01"/>
  </r>
  <r>
    <x v="0"/>
    <x v="4"/>
    <m/>
    <x v="11"/>
    <s v="Electrica"/>
    <x v="3"/>
    <n v="35"/>
    <n v="1"/>
    <n v="10"/>
    <n v="22"/>
    <n v="7.7"/>
  </r>
  <r>
    <x v="0"/>
    <x v="6"/>
    <m/>
    <x v="11"/>
    <s v="Electrica"/>
    <x v="3"/>
    <n v="35"/>
    <n v="8"/>
    <n v="10"/>
    <n v="22"/>
    <n v="61.6"/>
  </r>
  <r>
    <x v="0"/>
    <x v="2"/>
    <m/>
    <x v="11"/>
    <s v="Electrica"/>
    <x v="3"/>
    <n v="35"/>
    <n v="13"/>
    <n v="10"/>
    <n v="22"/>
    <n v="100.1"/>
  </r>
  <r>
    <x v="0"/>
    <x v="5"/>
    <m/>
    <x v="11"/>
    <s v="Electrica"/>
    <x v="3"/>
    <n v="35"/>
    <n v="10"/>
    <n v="13"/>
    <n v="22"/>
    <n v="100.1"/>
  </r>
  <r>
    <x v="0"/>
    <x v="7"/>
    <m/>
    <x v="11"/>
    <s v="Electrica"/>
    <x v="3"/>
    <n v="35"/>
    <n v="5"/>
    <n v="13"/>
    <n v="22"/>
    <n v="50.05"/>
  </r>
  <r>
    <x v="0"/>
    <x v="6"/>
    <m/>
    <x v="12"/>
    <s v="Electrica"/>
    <x v="3"/>
    <n v="15"/>
    <n v="10"/>
    <n v="10"/>
    <n v="22"/>
    <n v="33"/>
  </r>
  <r>
    <x v="0"/>
    <x v="0"/>
    <m/>
    <x v="13"/>
    <s v="Electrica"/>
    <x v="0"/>
    <n v="325"/>
    <n v="1"/>
    <n v="13"/>
    <n v="22"/>
    <n v="92.95"/>
  </r>
  <r>
    <x v="0"/>
    <x v="5"/>
    <m/>
    <x v="14"/>
    <s v="Electrica"/>
    <x v="0"/>
    <n v="286"/>
    <n v="1"/>
    <n v="5"/>
    <n v="22"/>
    <n v="31.46"/>
  </r>
  <r>
    <x v="1"/>
    <x v="8"/>
    <m/>
    <x v="2"/>
    <s v="Electrica"/>
    <x v="1"/>
    <n v="900"/>
    <n v="1"/>
    <n v="0.5"/>
    <n v="22"/>
    <n v="9.9"/>
  </r>
  <r>
    <x v="1"/>
    <x v="8"/>
    <m/>
    <x v="15"/>
    <s v="Electrica"/>
    <x v="2"/>
    <n v="3500"/>
    <n v="3"/>
    <n v="11"/>
    <n v="22"/>
    <n v="2541"/>
  </r>
  <r>
    <x v="1"/>
    <x v="8"/>
    <m/>
    <x v="6"/>
    <s v="Electrica"/>
    <x v="4"/>
    <n v="142"/>
    <n v="16"/>
    <n v="11"/>
    <n v="22"/>
    <n v="549.82399999999996"/>
  </r>
  <r>
    <x v="1"/>
    <x v="8"/>
    <m/>
    <x v="16"/>
    <s v="Electrica"/>
    <x v="0"/>
    <n v="635"/>
    <n v="1"/>
    <n v="11"/>
    <n v="22"/>
    <n v="153.66999999999999"/>
  </r>
  <r>
    <x v="1"/>
    <x v="8"/>
    <m/>
    <x v="7"/>
    <s v="Electrica"/>
    <x v="1"/>
    <n v="1000"/>
    <n v="1"/>
    <n v="24"/>
    <n v="30"/>
    <n v="720"/>
  </r>
  <r>
    <x v="1"/>
    <x v="9"/>
    <m/>
    <x v="11"/>
    <s v="Electrica"/>
    <x v="3"/>
    <n v="30"/>
    <n v="2"/>
    <n v="11"/>
    <n v="22"/>
    <n v="14.52"/>
  </r>
  <r>
    <x v="1"/>
    <x v="10"/>
    <m/>
    <x v="11"/>
    <s v="Electrica"/>
    <x v="3"/>
    <n v="30"/>
    <n v="3"/>
    <n v="11"/>
    <n v="22"/>
    <n v="21.78"/>
  </r>
  <r>
    <x v="1"/>
    <x v="8"/>
    <m/>
    <x v="11"/>
    <s v="Electrica"/>
    <x v="3"/>
    <n v="30"/>
    <n v="71"/>
    <n v="11"/>
    <n v="22"/>
    <n v="515.46"/>
  </r>
  <r>
    <x v="1"/>
    <x v="8"/>
    <m/>
    <x v="13"/>
    <s v="Electrica"/>
    <x v="0"/>
    <n v="325"/>
    <n v="1"/>
    <n v="2"/>
    <n v="22"/>
    <n v="14.3"/>
  </r>
  <r>
    <x v="1"/>
    <x v="8"/>
    <m/>
    <x v="17"/>
    <s v="Electrica"/>
    <x v="0"/>
    <n v="95"/>
    <n v="1"/>
    <n v="24"/>
    <n v="22"/>
    <n v="50.16"/>
  </r>
  <r>
    <x v="2"/>
    <x v="11"/>
    <m/>
    <x v="2"/>
    <s v="Electrica"/>
    <x v="1"/>
    <n v="1000"/>
    <n v="1"/>
    <n v="10"/>
    <n v="22"/>
    <n v="220"/>
  </r>
  <r>
    <x v="2"/>
    <x v="12"/>
    <m/>
    <x v="15"/>
    <s v="Electrica"/>
    <x v="2"/>
    <n v="3500"/>
    <n v="1"/>
    <n v="12"/>
    <n v="22"/>
    <n v="924"/>
  </r>
  <r>
    <x v="2"/>
    <x v="11"/>
    <m/>
    <x v="15"/>
    <s v="Electrica"/>
    <x v="2"/>
    <n v="3500"/>
    <n v="1"/>
    <n v="12"/>
    <n v="22"/>
    <n v="924"/>
  </r>
  <r>
    <x v="2"/>
    <x v="11"/>
    <m/>
    <x v="1"/>
    <s v="Electrica"/>
    <x v="1"/>
    <n v="1150"/>
    <n v="4"/>
    <n v="12"/>
    <n v="22"/>
    <n v="1214.4000000000001"/>
  </r>
  <r>
    <x v="2"/>
    <x v="11"/>
    <m/>
    <x v="18"/>
    <s v="Electrica"/>
    <x v="2"/>
    <n v="5500"/>
    <n v="2"/>
    <n v="12"/>
    <n v="22"/>
    <n v="2904"/>
  </r>
  <r>
    <x v="2"/>
    <x v="11"/>
    <m/>
    <x v="6"/>
    <s v="Electrica"/>
    <x v="0"/>
    <n v="145"/>
    <n v="2"/>
    <n v="12"/>
    <n v="22"/>
    <n v="76.56"/>
  </r>
  <r>
    <x v="2"/>
    <x v="12"/>
    <m/>
    <x v="19"/>
    <s v="Electrica"/>
    <x v="1"/>
    <n v="300"/>
    <n v="1"/>
    <n v="24"/>
    <n v="22"/>
    <n v="158.4"/>
  </r>
  <r>
    <x v="2"/>
    <x v="11"/>
    <m/>
    <x v="19"/>
    <s v="Electrica"/>
    <x v="1"/>
    <n v="300"/>
    <n v="1"/>
    <n v="24"/>
    <n v="22"/>
    <n v="158.4"/>
  </r>
  <r>
    <x v="2"/>
    <x v="12"/>
    <m/>
    <x v="20"/>
    <s v="Electrica"/>
    <x v="1"/>
    <n v="273"/>
    <n v="1"/>
    <n v="24"/>
    <n v="22"/>
    <n v="144.14400000000001"/>
  </r>
  <r>
    <x v="2"/>
    <x v="11"/>
    <m/>
    <x v="20"/>
    <s v="Electrica"/>
    <x v="1"/>
    <n v="273"/>
    <n v="2"/>
    <n v="24"/>
    <n v="22"/>
    <n v="288.28800000000001"/>
  </r>
  <r>
    <x v="2"/>
    <x v="11"/>
    <m/>
    <x v="21"/>
    <s v="Electrica"/>
    <x v="1"/>
    <n v="200"/>
    <n v="1"/>
    <n v="24"/>
    <n v="22"/>
    <n v="105.6"/>
  </r>
  <r>
    <x v="2"/>
    <x v="11"/>
    <m/>
    <x v="22"/>
    <s v="Electrica"/>
    <x v="1"/>
    <n v="333"/>
    <n v="1"/>
    <n v="24"/>
    <n v="22"/>
    <n v="175.82400000000001"/>
  </r>
  <r>
    <x v="2"/>
    <x v="12"/>
    <m/>
    <x v="11"/>
    <s v="Electrica"/>
    <x v="3"/>
    <n v="45"/>
    <n v="6"/>
    <n v="12"/>
    <n v="22"/>
    <n v="71.28"/>
  </r>
  <r>
    <x v="2"/>
    <x v="11"/>
    <m/>
    <x v="11"/>
    <s v="Electrica"/>
    <x v="3"/>
    <n v="45"/>
    <n v="8"/>
    <n v="12"/>
    <n v="22"/>
    <n v="95.04"/>
  </r>
  <r>
    <x v="2"/>
    <x v="11"/>
    <m/>
    <x v="23"/>
    <s v="Electrica"/>
    <x v="0"/>
    <n v="360"/>
    <n v="1"/>
    <n v="10"/>
    <n v="22"/>
    <n v="79.2"/>
  </r>
  <r>
    <x v="2"/>
    <x v="11"/>
    <m/>
    <x v="24"/>
    <s v="Electrica"/>
    <x v="1"/>
    <n v="1150"/>
    <n v="2"/>
    <n v="10"/>
    <n v="22"/>
    <n v="506"/>
  </r>
  <r>
    <x v="3"/>
    <x v="13"/>
    <m/>
    <x v="25"/>
    <s v="Electrica"/>
    <x v="2"/>
    <n v="3300"/>
    <n v="1"/>
    <n v="19"/>
    <n v="22"/>
    <n v="1379.4"/>
  </r>
  <r>
    <x v="3"/>
    <x v="13"/>
    <m/>
    <x v="26"/>
    <s v="Electrica"/>
    <x v="0"/>
    <n v="45"/>
    <n v="3"/>
    <n v="24"/>
    <n v="22"/>
    <n v="71.28"/>
  </r>
  <r>
    <x v="3"/>
    <x v="14"/>
    <m/>
    <x v="27"/>
    <s v="Electrica"/>
    <x v="2"/>
    <n v="2090"/>
    <n v="1"/>
    <n v="20"/>
    <n v="22"/>
    <n v="919.6"/>
  </r>
  <r>
    <x v="3"/>
    <x v="14"/>
    <m/>
    <x v="6"/>
    <s v="Electrica"/>
    <x v="0"/>
    <n v="145"/>
    <n v="1"/>
    <n v="18"/>
    <n v="22"/>
    <n v="57.42"/>
  </r>
  <r>
    <x v="3"/>
    <x v="13"/>
    <m/>
    <x v="11"/>
    <s v="Electrica"/>
    <x v="3"/>
    <n v="40"/>
    <n v="3"/>
    <n v="19"/>
    <n v="22"/>
    <n v="50.16"/>
  </r>
  <r>
    <x v="3"/>
    <x v="13"/>
    <m/>
    <x v="11"/>
    <s v="Electrica"/>
    <x v="3"/>
    <n v="60"/>
    <n v="3"/>
    <n v="10"/>
    <n v="22"/>
    <n v="39.6"/>
  </r>
  <r>
    <x v="3"/>
    <x v="14"/>
    <m/>
    <x v="11"/>
    <s v="Electrica"/>
    <x v="3"/>
    <n v="40"/>
    <n v="1"/>
    <n v="20"/>
    <n v="22"/>
    <n v="17.600000000000001"/>
  </r>
  <r>
    <x v="3"/>
    <x v="14"/>
    <m/>
    <x v="11"/>
    <s v="Electrica"/>
    <x v="3"/>
    <n v="15"/>
    <n v="12"/>
    <n v="10"/>
    <n v="22"/>
    <n v="39.6"/>
  </r>
  <r>
    <x v="3"/>
    <x v="15"/>
    <m/>
    <x v="11"/>
    <s v="Electrica"/>
    <x v="3"/>
    <n v="40"/>
    <n v="10"/>
    <n v="10"/>
    <n v="22"/>
    <n v="88"/>
  </r>
  <r>
    <x v="3"/>
    <x v="15"/>
    <m/>
    <x v="11"/>
    <s v="Electrica"/>
    <x v="3"/>
    <n v="90"/>
    <n v="12"/>
    <n v="10"/>
    <n v="22"/>
    <n v="237.6"/>
  </r>
  <r>
    <x v="3"/>
    <x v="15"/>
    <m/>
    <x v="11"/>
    <s v="Electrica"/>
    <x v="3"/>
    <n v="150"/>
    <n v="2"/>
    <n v="10"/>
    <n v="22"/>
    <n v="66"/>
  </r>
  <r>
    <x v="3"/>
    <x v="16"/>
    <m/>
    <x v="11"/>
    <s v="Electrica"/>
    <x v="3"/>
    <n v="24"/>
    <n v="8"/>
    <n v="10"/>
    <n v="22"/>
    <n v="42.24"/>
  </r>
  <r>
    <x v="3"/>
    <x v="17"/>
    <m/>
    <x v="28"/>
    <s v="Electrica"/>
    <x v="1"/>
    <n v="1296"/>
    <n v="3"/>
    <n v="24"/>
    <n v="30"/>
    <n v="2799.36"/>
  </r>
  <r>
    <x v="3"/>
    <x v="17"/>
    <m/>
    <x v="29"/>
    <s v="Electrica"/>
    <x v="1"/>
    <n v="1296"/>
    <n v="3"/>
    <n v="24"/>
    <n v="30"/>
    <n v="2799.36"/>
  </r>
  <r>
    <x v="4"/>
    <x v="18"/>
    <m/>
    <x v="30"/>
    <s v="Electrica"/>
    <x v="2"/>
    <n v="7625"/>
    <n v="1"/>
    <n v="14"/>
    <n v="22"/>
    <n v="2348.5"/>
  </r>
  <r>
    <x v="4"/>
    <x v="19"/>
    <m/>
    <x v="30"/>
    <s v="Electrica"/>
    <x v="2"/>
    <n v="7625"/>
    <n v="1"/>
    <n v="14"/>
    <n v="22"/>
    <n v="2348.5"/>
  </r>
  <r>
    <x v="4"/>
    <x v="20"/>
    <m/>
    <x v="30"/>
    <s v="Electrica"/>
    <x v="2"/>
    <n v="7625"/>
    <n v="1"/>
    <n v="14"/>
    <n v="22"/>
    <n v="2348.5"/>
  </r>
  <r>
    <x v="4"/>
    <x v="21"/>
    <m/>
    <x v="30"/>
    <s v="Electrica"/>
    <x v="2"/>
    <n v="7625"/>
    <n v="1"/>
    <n v="14"/>
    <n v="22"/>
    <n v="2348.5"/>
  </r>
  <r>
    <x v="4"/>
    <x v="22"/>
    <m/>
    <x v="30"/>
    <s v="Electrica"/>
    <x v="2"/>
    <n v="7625"/>
    <n v="1"/>
    <n v="14"/>
    <n v="22"/>
    <n v="2348.5"/>
  </r>
  <r>
    <x v="4"/>
    <x v="23"/>
    <m/>
    <x v="30"/>
    <s v="Electrica"/>
    <x v="2"/>
    <n v="7625"/>
    <n v="1"/>
    <n v="14"/>
    <n v="22"/>
    <n v="2348.5"/>
  </r>
  <r>
    <x v="4"/>
    <x v="24"/>
    <m/>
    <x v="31"/>
    <s v="Electrica"/>
    <x v="2"/>
    <n v="8360"/>
    <n v="1"/>
    <n v="14"/>
    <n v="22"/>
    <n v="2574.88"/>
  </r>
  <r>
    <x v="4"/>
    <x v="25"/>
    <m/>
    <x v="31"/>
    <s v="Electrica"/>
    <x v="2"/>
    <n v="8360"/>
    <n v="1"/>
    <n v="14"/>
    <n v="22"/>
    <n v="2574.88"/>
  </r>
  <r>
    <x v="4"/>
    <x v="18"/>
    <m/>
    <x v="11"/>
    <s v="Electrica"/>
    <x v="3"/>
    <n v="25"/>
    <n v="4"/>
    <n v="14"/>
    <n v="22"/>
    <n v="30.8"/>
  </r>
  <r>
    <x v="4"/>
    <x v="19"/>
    <m/>
    <x v="11"/>
    <s v="Electrica"/>
    <x v="3"/>
    <n v="25"/>
    <n v="4"/>
    <n v="14"/>
    <n v="22"/>
    <n v="30.8"/>
  </r>
  <r>
    <x v="4"/>
    <x v="20"/>
    <m/>
    <x v="11"/>
    <s v="Electrica"/>
    <x v="3"/>
    <n v="25"/>
    <n v="4"/>
    <n v="14"/>
    <n v="22"/>
    <n v="30.8"/>
  </r>
  <r>
    <x v="4"/>
    <x v="21"/>
    <m/>
    <x v="11"/>
    <s v="Electrica"/>
    <x v="3"/>
    <n v="25"/>
    <n v="4"/>
    <n v="14"/>
    <n v="22"/>
    <n v="30.8"/>
  </r>
  <r>
    <x v="4"/>
    <x v="22"/>
    <m/>
    <x v="11"/>
    <s v="Electrica"/>
    <x v="3"/>
    <n v="25"/>
    <n v="4"/>
    <n v="14"/>
    <n v="22"/>
    <n v="30.8"/>
  </r>
  <r>
    <x v="4"/>
    <x v="23"/>
    <m/>
    <x v="11"/>
    <s v="Electrica"/>
    <x v="3"/>
    <n v="25"/>
    <n v="4"/>
    <n v="14"/>
    <n v="22"/>
    <n v="30.8"/>
  </r>
  <r>
    <x v="4"/>
    <x v="24"/>
    <m/>
    <x v="11"/>
    <s v="Electrica"/>
    <x v="3"/>
    <n v="25"/>
    <n v="4"/>
    <n v="14"/>
    <n v="22"/>
    <n v="30.8"/>
  </r>
  <r>
    <x v="4"/>
    <x v="25"/>
    <m/>
    <x v="11"/>
    <s v="Electrica"/>
    <x v="3"/>
    <n v="25"/>
    <n v="4"/>
    <n v="14"/>
    <n v="22"/>
    <n v="30.8"/>
  </r>
  <r>
    <x v="4"/>
    <x v="18"/>
    <m/>
    <x v="23"/>
    <s v="Electrica"/>
    <x v="0"/>
    <n v="138"/>
    <n v="1"/>
    <n v="14"/>
    <n v="22"/>
    <n v="42.503999999999998"/>
  </r>
  <r>
    <x v="4"/>
    <x v="19"/>
    <m/>
    <x v="23"/>
    <s v="Electrica"/>
    <x v="0"/>
    <n v="138"/>
    <n v="1"/>
    <n v="14"/>
    <n v="22"/>
    <n v="42.503999999999998"/>
  </r>
  <r>
    <x v="4"/>
    <x v="20"/>
    <m/>
    <x v="23"/>
    <s v="Electrica"/>
    <x v="0"/>
    <n v="138"/>
    <n v="1"/>
    <n v="14"/>
    <n v="22"/>
    <n v="42.503999999999998"/>
  </r>
  <r>
    <x v="4"/>
    <x v="21"/>
    <m/>
    <x v="23"/>
    <s v="Electrica"/>
    <x v="0"/>
    <n v="138"/>
    <n v="1"/>
    <n v="14"/>
    <n v="22"/>
    <n v="42.503999999999998"/>
  </r>
  <r>
    <x v="4"/>
    <x v="22"/>
    <m/>
    <x v="23"/>
    <s v="Electrica"/>
    <x v="0"/>
    <n v="138"/>
    <n v="1"/>
    <n v="14"/>
    <n v="22"/>
    <n v="42.503999999999998"/>
  </r>
  <r>
    <x v="4"/>
    <x v="23"/>
    <m/>
    <x v="23"/>
    <s v="Electrica"/>
    <x v="0"/>
    <n v="138"/>
    <n v="1"/>
    <n v="14"/>
    <n v="22"/>
    <n v="42.503999999999998"/>
  </r>
  <r>
    <x v="4"/>
    <x v="24"/>
    <m/>
    <x v="23"/>
    <s v="Electrica"/>
    <x v="0"/>
    <n v="138"/>
    <n v="1"/>
    <n v="14"/>
    <n v="22"/>
    <n v="42.503999999999998"/>
  </r>
  <r>
    <x v="4"/>
    <x v="25"/>
    <m/>
    <x v="23"/>
    <s v="Electrica"/>
    <x v="0"/>
    <n v="138"/>
    <n v="1"/>
    <n v="14"/>
    <n v="22"/>
    <n v="42.503999999999998"/>
  </r>
  <r>
    <x v="5"/>
    <x v="26"/>
    <m/>
    <x v="32"/>
    <s v="Electrica"/>
    <x v="2"/>
    <n v="1000"/>
    <n v="1"/>
    <n v="13"/>
    <n v="22"/>
    <n v="286"/>
  </r>
  <r>
    <x v="5"/>
    <x v="27"/>
    <m/>
    <x v="33"/>
    <s v="Electrica"/>
    <x v="2"/>
    <n v="8360"/>
    <n v="1"/>
    <n v="7"/>
    <n v="22"/>
    <n v="1287.44"/>
  </r>
  <r>
    <x v="5"/>
    <x v="28"/>
    <m/>
    <x v="33"/>
    <s v="Electrica"/>
    <x v="2"/>
    <n v="8360"/>
    <n v="1"/>
    <n v="7"/>
    <n v="22"/>
    <n v="1287.44"/>
  </r>
  <r>
    <x v="5"/>
    <x v="29"/>
    <m/>
    <x v="33"/>
    <s v="Electrica"/>
    <x v="2"/>
    <n v="8360"/>
    <n v="1"/>
    <n v="7"/>
    <n v="22"/>
    <n v="1287.44"/>
  </r>
  <r>
    <x v="5"/>
    <x v="30"/>
    <m/>
    <x v="33"/>
    <s v="Electrica"/>
    <x v="2"/>
    <n v="8360"/>
    <n v="1"/>
    <n v="7"/>
    <n v="22"/>
    <n v="1287.44"/>
  </r>
  <r>
    <x v="5"/>
    <x v="31"/>
    <m/>
    <x v="34"/>
    <s v="Electrica"/>
    <x v="2"/>
    <n v="8360"/>
    <n v="1"/>
    <n v="14"/>
    <n v="22"/>
    <n v="2574.88"/>
  </r>
  <r>
    <x v="5"/>
    <x v="32"/>
    <m/>
    <x v="35"/>
    <s v="Electrica"/>
    <x v="2"/>
    <n v="8360"/>
    <n v="1"/>
    <n v="14"/>
    <n v="22"/>
    <n v="2574.88"/>
  </r>
  <r>
    <x v="5"/>
    <x v="32"/>
    <m/>
    <x v="11"/>
    <s v="Electrica"/>
    <x v="3"/>
    <n v="20"/>
    <n v="4"/>
    <n v="14"/>
    <n v="22"/>
    <n v="24.64"/>
  </r>
  <r>
    <x v="5"/>
    <x v="31"/>
    <m/>
    <x v="11"/>
    <s v="Electrica"/>
    <x v="3"/>
    <n v="20"/>
    <n v="4"/>
    <n v="14"/>
    <n v="22"/>
    <n v="24.64"/>
  </r>
  <r>
    <x v="5"/>
    <x v="27"/>
    <m/>
    <x v="11"/>
    <s v="Electrica"/>
    <x v="3"/>
    <n v="20"/>
    <n v="4"/>
    <n v="14"/>
    <n v="22"/>
    <n v="24.64"/>
  </r>
  <r>
    <x v="5"/>
    <x v="28"/>
    <m/>
    <x v="11"/>
    <s v="Electrica"/>
    <x v="3"/>
    <n v="20"/>
    <n v="4"/>
    <n v="14"/>
    <n v="22"/>
    <n v="24.64"/>
  </r>
  <r>
    <x v="5"/>
    <x v="29"/>
    <m/>
    <x v="11"/>
    <s v="Electrica"/>
    <x v="3"/>
    <n v="20"/>
    <n v="4"/>
    <n v="14"/>
    <n v="22"/>
    <n v="24.64"/>
  </r>
  <r>
    <x v="5"/>
    <x v="30"/>
    <m/>
    <x v="11"/>
    <s v="Electrica"/>
    <x v="3"/>
    <n v="20"/>
    <n v="4"/>
    <n v="14"/>
    <n v="22"/>
    <n v="24.64"/>
  </r>
  <r>
    <x v="5"/>
    <x v="33"/>
    <m/>
    <x v="11"/>
    <s v="Electrica"/>
    <x v="3"/>
    <n v="20"/>
    <n v="14"/>
    <n v="15"/>
    <n v="22"/>
    <n v="92.4"/>
  </r>
  <r>
    <x v="5"/>
    <x v="26"/>
    <m/>
    <x v="11"/>
    <s v="Electrica"/>
    <x v="3"/>
    <n v="35"/>
    <n v="4"/>
    <n v="13"/>
    <n v="22"/>
    <n v="40.04"/>
  </r>
  <r>
    <x v="5"/>
    <x v="34"/>
    <m/>
    <x v="11"/>
    <s v="Electrica"/>
    <x v="3"/>
    <n v="18"/>
    <n v="1"/>
    <n v="14"/>
    <n v="22"/>
    <n v="5.5439999999999996"/>
  </r>
  <r>
    <x v="5"/>
    <x v="35"/>
    <m/>
    <x v="11"/>
    <s v="Electrica"/>
    <x v="3"/>
    <n v="18"/>
    <n v="1"/>
    <n v="3"/>
    <n v="22"/>
    <n v="1.1879999999999999"/>
  </r>
  <r>
    <x v="5"/>
    <x v="36"/>
    <m/>
    <x v="11"/>
    <s v="Electrica"/>
    <x v="3"/>
    <n v="18"/>
    <n v="1"/>
    <n v="3"/>
    <n v="22"/>
    <n v="1.1879999999999999"/>
  </r>
  <r>
    <x v="5"/>
    <x v="32"/>
    <m/>
    <x v="23"/>
    <s v="Electrica"/>
    <x v="0"/>
    <n v="138"/>
    <n v="1"/>
    <n v="7"/>
    <n v="22"/>
    <n v="21.251999999999999"/>
  </r>
  <r>
    <x v="5"/>
    <x v="31"/>
    <m/>
    <x v="23"/>
    <s v="Electrica"/>
    <x v="0"/>
    <n v="138"/>
    <n v="1"/>
    <n v="78"/>
    <n v="22"/>
    <n v="236.80799999999999"/>
  </r>
  <r>
    <x v="5"/>
    <x v="27"/>
    <m/>
    <x v="23"/>
    <s v="Electrica"/>
    <x v="0"/>
    <n v="138"/>
    <n v="1"/>
    <n v="14"/>
    <n v="22"/>
    <n v="42.503999999999998"/>
  </r>
  <r>
    <x v="5"/>
    <x v="28"/>
    <m/>
    <x v="23"/>
    <s v="Electrica"/>
    <x v="0"/>
    <n v="138"/>
    <n v="1"/>
    <n v="7"/>
    <n v="22"/>
    <n v="21.251999999999999"/>
  </r>
  <r>
    <x v="5"/>
    <x v="29"/>
    <m/>
    <x v="23"/>
    <s v="Electrica"/>
    <x v="0"/>
    <n v="138"/>
    <n v="1"/>
    <n v="7"/>
    <n v="22"/>
    <n v="21.251999999999999"/>
  </r>
  <r>
    <x v="5"/>
    <x v="30"/>
    <m/>
    <x v="23"/>
    <s v="Electrica"/>
    <x v="0"/>
    <n v="138"/>
    <n v="1"/>
    <n v="7"/>
    <n v="22"/>
    <n v="21.251999999999999"/>
  </r>
  <r>
    <x v="5"/>
    <x v="26"/>
    <m/>
    <x v="36"/>
    <s v="Electrica"/>
    <x v="1"/>
    <n v="900"/>
    <n v="1"/>
    <n v="24"/>
    <n v="30"/>
    <n v="648"/>
  </r>
  <r>
    <x v="5"/>
    <x v="26"/>
    <m/>
    <x v="37"/>
    <s v="Electrica"/>
    <x v="1"/>
    <n v="72"/>
    <n v="1"/>
    <n v="10"/>
    <n v="22"/>
    <n v="15.84"/>
  </r>
  <r>
    <x v="6"/>
    <x v="37"/>
    <m/>
    <x v="35"/>
    <s v="Electrica"/>
    <x v="2"/>
    <n v="8360"/>
    <n v="1"/>
    <n v="14"/>
    <n v="22"/>
    <n v="2574.88"/>
  </r>
  <r>
    <x v="6"/>
    <x v="38"/>
    <m/>
    <x v="30"/>
    <s v="Electrica"/>
    <x v="2"/>
    <n v="7625"/>
    <n v="1"/>
    <n v="14"/>
    <n v="22"/>
    <n v="2348.5"/>
  </r>
  <r>
    <x v="6"/>
    <x v="39"/>
    <m/>
    <x v="30"/>
    <s v="Electrica"/>
    <x v="2"/>
    <n v="7625"/>
    <n v="1"/>
    <n v="14"/>
    <n v="22"/>
    <n v="2348.5"/>
  </r>
  <r>
    <x v="6"/>
    <x v="40"/>
    <m/>
    <x v="30"/>
    <s v="Electrica"/>
    <x v="2"/>
    <n v="7625"/>
    <n v="1"/>
    <n v="14"/>
    <n v="22"/>
    <n v="2348.5"/>
  </r>
  <r>
    <x v="6"/>
    <x v="41"/>
    <m/>
    <x v="30"/>
    <s v="Electrica"/>
    <x v="2"/>
    <n v="7625"/>
    <n v="1"/>
    <n v="14"/>
    <n v="22"/>
    <n v="2348.5"/>
  </r>
  <r>
    <x v="6"/>
    <x v="42"/>
    <m/>
    <x v="30"/>
    <s v="Electrica"/>
    <x v="2"/>
    <n v="7625"/>
    <n v="1"/>
    <n v="14"/>
    <n v="22"/>
    <n v="2348.5"/>
  </r>
  <r>
    <x v="6"/>
    <x v="43"/>
    <m/>
    <x v="38"/>
    <s v="Electrica"/>
    <x v="2"/>
    <n v="8360"/>
    <n v="1"/>
    <n v="14"/>
    <n v="22"/>
    <n v="2574.88"/>
  </r>
  <r>
    <x v="6"/>
    <x v="38"/>
    <m/>
    <x v="11"/>
    <s v="Electrica"/>
    <x v="3"/>
    <n v="20"/>
    <n v="4"/>
    <n v="14"/>
    <n v="22"/>
    <n v="24.64"/>
  </r>
  <r>
    <x v="6"/>
    <x v="39"/>
    <m/>
    <x v="11"/>
    <s v="Electrica"/>
    <x v="3"/>
    <n v="20"/>
    <n v="4"/>
    <n v="14"/>
    <n v="22"/>
    <n v="24.64"/>
  </r>
  <r>
    <x v="6"/>
    <x v="37"/>
    <m/>
    <x v="11"/>
    <s v="Electrica"/>
    <x v="3"/>
    <n v="20"/>
    <n v="4"/>
    <n v="14"/>
    <n v="22"/>
    <n v="24.64"/>
  </r>
  <r>
    <x v="6"/>
    <x v="40"/>
    <m/>
    <x v="11"/>
    <s v="Electrica"/>
    <x v="3"/>
    <n v="20"/>
    <n v="4"/>
    <n v="14"/>
    <n v="22"/>
    <n v="24.64"/>
  </r>
  <r>
    <x v="6"/>
    <x v="41"/>
    <m/>
    <x v="11"/>
    <s v="Electrica"/>
    <x v="3"/>
    <n v="20"/>
    <n v="4"/>
    <n v="14"/>
    <n v="22"/>
    <n v="24.64"/>
  </r>
  <r>
    <x v="6"/>
    <x v="42"/>
    <m/>
    <x v="11"/>
    <s v="Electrica"/>
    <x v="3"/>
    <n v="20"/>
    <n v="4"/>
    <n v="14"/>
    <n v="22"/>
    <n v="24.64"/>
  </r>
  <r>
    <x v="6"/>
    <x v="43"/>
    <m/>
    <x v="11"/>
    <s v="Electrica"/>
    <x v="3"/>
    <n v="20"/>
    <n v="4"/>
    <n v="14"/>
    <n v="22"/>
    <n v="24.64"/>
  </r>
  <r>
    <x v="6"/>
    <x v="34"/>
    <m/>
    <x v="11"/>
    <s v="Electrica"/>
    <x v="3"/>
    <n v="18"/>
    <n v="1"/>
    <n v="14"/>
    <n v="22"/>
    <n v="5.5439999999999996"/>
  </r>
  <r>
    <x v="6"/>
    <x v="35"/>
    <m/>
    <x v="11"/>
    <s v="Electrica"/>
    <x v="3"/>
    <n v="18"/>
    <n v="1"/>
    <n v="3"/>
    <n v="22"/>
    <n v="1.1879999999999999"/>
  </r>
  <r>
    <x v="6"/>
    <x v="36"/>
    <m/>
    <x v="11"/>
    <s v="Electrica"/>
    <x v="3"/>
    <n v="18"/>
    <n v="1"/>
    <n v="3"/>
    <n v="22"/>
    <n v="1.1879999999999999"/>
  </r>
  <r>
    <x v="6"/>
    <x v="33"/>
    <m/>
    <x v="11"/>
    <s v="Electrica"/>
    <x v="3"/>
    <n v="18"/>
    <n v="13"/>
    <n v="3"/>
    <n v="22"/>
    <n v="15.444000000000001"/>
  </r>
  <r>
    <x v="6"/>
    <x v="38"/>
    <m/>
    <x v="23"/>
    <s v="Electrica"/>
    <x v="0"/>
    <n v="350"/>
    <n v="1"/>
    <n v="3"/>
    <n v="22"/>
    <n v="23.1"/>
  </r>
  <r>
    <x v="6"/>
    <x v="39"/>
    <m/>
    <x v="23"/>
    <s v="Electrica"/>
    <x v="0"/>
    <n v="350"/>
    <n v="1"/>
    <n v="3"/>
    <n v="22"/>
    <n v="23.1"/>
  </r>
  <r>
    <x v="6"/>
    <x v="37"/>
    <m/>
    <x v="23"/>
    <s v="Electrica"/>
    <x v="0"/>
    <n v="350"/>
    <n v="1"/>
    <n v="3"/>
    <n v="22"/>
    <n v="23.1"/>
  </r>
  <r>
    <x v="6"/>
    <x v="40"/>
    <m/>
    <x v="23"/>
    <s v="Electrica"/>
    <x v="0"/>
    <n v="350"/>
    <n v="1"/>
    <n v="3"/>
    <n v="22"/>
    <n v="23.1"/>
  </r>
  <r>
    <x v="6"/>
    <x v="41"/>
    <m/>
    <x v="23"/>
    <s v="Electrica"/>
    <x v="0"/>
    <n v="350"/>
    <n v="1"/>
    <n v="3"/>
    <n v="22"/>
    <n v="23.1"/>
  </r>
  <r>
    <x v="6"/>
    <x v="42"/>
    <m/>
    <x v="23"/>
    <s v="Electrica"/>
    <x v="0"/>
    <n v="350"/>
    <n v="1"/>
    <n v="3"/>
    <n v="22"/>
    <n v="23.1"/>
  </r>
  <r>
    <x v="6"/>
    <x v="43"/>
    <m/>
    <x v="23"/>
    <s v="Electrica"/>
    <x v="0"/>
    <n v="350"/>
    <n v="1"/>
    <n v="3"/>
    <n v="22"/>
    <n v="23.1"/>
  </r>
  <r>
    <x v="7"/>
    <x v="44"/>
    <m/>
    <x v="39"/>
    <s v="Electrica"/>
    <x v="4"/>
    <n v="2640"/>
    <n v="1"/>
    <n v="3"/>
    <n v="1"/>
    <n v="7.92"/>
  </r>
  <r>
    <x v="7"/>
    <x v="45"/>
    <m/>
    <x v="40"/>
    <s v="Electrica"/>
    <x v="4"/>
    <m/>
    <n v="1"/>
    <n v="2"/>
    <n v="22"/>
    <n v="0"/>
  </r>
  <r>
    <x v="7"/>
    <x v="46"/>
    <m/>
    <x v="2"/>
    <s v="Electrica"/>
    <x v="1"/>
    <n v="90"/>
    <n v="1"/>
    <n v="0.5"/>
    <n v="22"/>
    <n v="0.99"/>
  </r>
  <r>
    <x v="7"/>
    <x v="47"/>
    <m/>
    <x v="41"/>
    <s v="Electrica"/>
    <x v="4"/>
    <n v="485"/>
    <n v="1"/>
    <n v="8"/>
    <n v="22"/>
    <n v="85.36"/>
  </r>
  <r>
    <x v="7"/>
    <x v="48"/>
    <m/>
    <x v="15"/>
    <s v="Electrica"/>
    <x v="2"/>
    <n v="3500"/>
    <n v="3"/>
    <n v="14"/>
    <n v="24"/>
    <n v="3528"/>
  </r>
  <r>
    <x v="7"/>
    <x v="48"/>
    <m/>
    <x v="35"/>
    <s v="Electrica"/>
    <x v="2"/>
    <n v="8360"/>
    <n v="5"/>
    <n v="14"/>
    <n v="24"/>
    <n v="14044.8"/>
  </r>
  <r>
    <x v="7"/>
    <x v="49"/>
    <m/>
    <x v="6"/>
    <s v="Electrica"/>
    <x v="0"/>
    <n v="145"/>
    <n v="2"/>
    <n v="8"/>
    <n v="22"/>
    <n v="51.04"/>
  </r>
  <r>
    <x v="7"/>
    <x v="50"/>
    <m/>
    <x v="6"/>
    <s v="Electrica"/>
    <x v="0"/>
    <n v="145"/>
    <n v="2"/>
    <n v="14"/>
    <n v="22"/>
    <n v="89.32"/>
  </r>
  <r>
    <x v="7"/>
    <x v="47"/>
    <m/>
    <x v="6"/>
    <s v="Electrica"/>
    <x v="4"/>
    <n v="145"/>
    <n v="39"/>
    <n v="8"/>
    <n v="22"/>
    <n v="995.28"/>
  </r>
  <r>
    <x v="7"/>
    <x v="51"/>
    <m/>
    <x v="6"/>
    <s v="Electrica"/>
    <x v="4"/>
    <n v="145"/>
    <n v="4"/>
    <n v="10"/>
    <n v="22"/>
    <n v="127.6"/>
  </r>
  <r>
    <x v="7"/>
    <x v="46"/>
    <m/>
    <x v="6"/>
    <s v="Electrica"/>
    <x v="0"/>
    <n v="145"/>
    <n v="3"/>
    <n v="9"/>
    <n v="22"/>
    <n v="86.13"/>
  </r>
  <r>
    <x v="7"/>
    <x v="49"/>
    <m/>
    <x v="7"/>
    <s v="Electrica"/>
    <x v="1"/>
    <n v="854"/>
    <n v="1"/>
    <n v="24"/>
    <n v="30"/>
    <n v="614.88"/>
  </r>
  <r>
    <x v="7"/>
    <x v="44"/>
    <m/>
    <x v="42"/>
    <s v="Electrica"/>
    <x v="4"/>
    <n v="20000"/>
    <n v="1"/>
    <n v="3"/>
    <n v="1"/>
    <n v="60"/>
  </r>
  <r>
    <x v="7"/>
    <x v="48"/>
    <m/>
    <x v="38"/>
    <s v="Electrica"/>
    <x v="2"/>
    <n v="8360"/>
    <n v="5"/>
    <n v="14"/>
    <n v="24"/>
    <n v="14044.8"/>
  </r>
  <r>
    <x v="7"/>
    <x v="49"/>
    <m/>
    <x v="9"/>
    <s v="Electrica"/>
    <x v="0"/>
    <n v="686"/>
    <n v="1"/>
    <n v="8"/>
    <n v="22"/>
    <n v="120.736"/>
  </r>
  <r>
    <x v="7"/>
    <x v="46"/>
    <m/>
    <x v="9"/>
    <s v="Electrica"/>
    <x v="0"/>
    <n v="684"/>
    <n v="1"/>
    <n v="9"/>
    <n v="22"/>
    <n v="135.43199999999999"/>
  </r>
  <r>
    <x v="7"/>
    <x v="49"/>
    <m/>
    <x v="11"/>
    <s v="Electrica"/>
    <x v="3"/>
    <n v="35"/>
    <n v="2"/>
    <n v="8"/>
    <n v="24"/>
    <n v="13.44"/>
  </r>
  <r>
    <x v="7"/>
    <x v="52"/>
    <m/>
    <x v="11"/>
    <s v="Electrica"/>
    <x v="3"/>
    <n v="35"/>
    <n v="14"/>
    <n v="14"/>
    <n v="24"/>
    <n v="164.64"/>
  </r>
  <r>
    <x v="7"/>
    <x v="53"/>
    <m/>
    <x v="11"/>
    <s v="Electrica"/>
    <x v="3"/>
    <n v="35"/>
    <n v="8"/>
    <n v="14"/>
    <n v="24"/>
    <n v="94.08"/>
  </r>
  <r>
    <x v="7"/>
    <x v="54"/>
    <m/>
    <x v="11"/>
    <s v="Electrica"/>
    <x v="3"/>
    <n v="35"/>
    <n v="8"/>
    <n v="14"/>
    <n v="24"/>
    <n v="94.08"/>
  </r>
  <r>
    <x v="7"/>
    <x v="55"/>
    <m/>
    <x v="11"/>
    <s v="Electrica"/>
    <x v="3"/>
    <n v="35"/>
    <n v="8"/>
    <n v="14"/>
    <n v="24"/>
    <n v="94.08"/>
  </r>
  <r>
    <x v="7"/>
    <x v="56"/>
    <m/>
    <x v="11"/>
    <s v="Electrica"/>
    <x v="3"/>
    <n v="35"/>
    <n v="8"/>
    <n v="14"/>
    <n v="24"/>
    <n v="94.08"/>
  </r>
  <r>
    <x v="7"/>
    <x v="57"/>
    <m/>
    <x v="11"/>
    <s v="Electrica"/>
    <x v="3"/>
    <n v="35"/>
    <n v="8"/>
    <n v="14"/>
    <n v="24"/>
    <n v="94.08"/>
  </r>
  <r>
    <x v="7"/>
    <x v="58"/>
    <m/>
    <x v="11"/>
    <s v="Electrica"/>
    <x v="3"/>
    <n v="35"/>
    <n v="8"/>
    <n v="14"/>
    <n v="24"/>
    <n v="94.08"/>
  </r>
  <r>
    <x v="7"/>
    <x v="59"/>
    <m/>
    <x v="11"/>
    <s v="Electrica"/>
    <x v="3"/>
    <n v="35"/>
    <n v="8"/>
    <n v="14"/>
    <n v="24"/>
    <n v="94.08"/>
  </r>
  <r>
    <x v="7"/>
    <x v="60"/>
    <m/>
    <x v="11"/>
    <s v="Electrica"/>
    <x v="3"/>
    <n v="35"/>
    <n v="8"/>
    <n v="14"/>
    <n v="24"/>
    <n v="94.08"/>
  </r>
  <r>
    <x v="7"/>
    <x v="61"/>
    <m/>
    <x v="11"/>
    <s v="Electrica"/>
    <x v="3"/>
    <n v="35"/>
    <n v="11"/>
    <n v="14"/>
    <n v="24"/>
    <n v="129.36000000000001"/>
  </r>
  <r>
    <x v="7"/>
    <x v="62"/>
    <m/>
    <x v="11"/>
    <s v="Electrica"/>
    <x v="3"/>
    <n v="35"/>
    <n v="11"/>
    <n v="14"/>
    <n v="24"/>
    <n v="129.36000000000001"/>
  </r>
  <r>
    <x v="7"/>
    <x v="50"/>
    <m/>
    <x v="11"/>
    <s v="Electrica"/>
    <x v="3"/>
    <n v="35"/>
    <n v="1"/>
    <n v="14"/>
    <n v="24"/>
    <n v="11.76"/>
  </r>
  <r>
    <x v="7"/>
    <x v="47"/>
    <m/>
    <x v="11"/>
    <s v="Electrica"/>
    <x v="3"/>
    <n v="35"/>
    <n v="9"/>
    <n v="8"/>
    <n v="24"/>
    <n v="60.48"/>
  </r>
  <r>
    <x v="7"/>
    <x v="45"/>
    <m/>
    <x v="11"/>
    <s v="Electrica"/>
    <x v="3"/>
    <n v="35"/>
    <n v="6"/>
    <n v="2"/>
    <n v="24"/>
    <n v="10.08"/>
  </r>
  <r>
    <x v="7"/>
    <x v="44"/>
    <m/>
    <x v="11"/>
    <s v="Electrica"/>
    <x v="3"/>
    <n v="35"/>
    <n v="9"/>
    <n v="4"/>
    <n v="24"/>
    <n v="30.24"/>
  </r>
  <r>
    <x v="7"/>
    <x v="51"/>
    <m/>
    <x v="11"/>
    <s v="Electrica"/>
    <x v="3"/>
    <n v="35"/>
    <n v="6"/>
    <n v="14"/>
    <n v="24"/>
    <n v="70.56"/>
  </r>
  <r>
    <x v="7"/>
    <x v="35"/>
    <m/>
    <x v="11"/>
    <s v="Electrica"/>
    <x v="3"/>
    <n v="35"/>
    <n v="4"/>
    <n v="14"/>
    <n v="24"/>
    <n v="47.04"/>
  </r>
  <r>
    <x v="7"/>
    <x v="34"/>
    <m/>
    <x v="11"/>
    <s v="Electrica"/>
    <x v="3"/>
    <n v="35"/>
    <n v="5"/>
    <n v="14"/>
    <n v="24"/>
    <n v="58.8"/>
  </r>
  <r>
    <x v="7"/>
    <x v="46"/>
    <m/>
    <x v="11"/>
    <s v="Electrica"/>
    <x v="3"/>
    <n v="40"/>
    <n v="2"/>
    <n v="13"/>
    <n v="24"/>
    <m/>
  </r>
  <r>
    <x v="7"/>
    <x v="44"/>
    <m/>
    <x v="43"/>
    <s v="Electrica"/>
    <x v="4"/>
    <n v="6072"/>
    <n v="1"/>
    <n v="5"/>
    <n v="1"/>
    <n v="30.36"/>
  </r>
  <r>
    <x v="7"/>
    <x v="44"/>
    <m/>
    <x v="44"/>
    <s v="Electrica"/>
    <x v="5"/>
    <m/>
    <m/>
    <m/>
    <m/>
    <m/>
  </r>
  <r>
    <x v="7"/>
    <x v="53"/>
    <m/>
    <x v="23"/>
    <s v="Electrica"/>
    <x v="0"/>
    <n v="325"/>
    <n v="1"/>
    <n v="14"/>
    <n v="22"/>
    <n v="100.1"/>
  </r>
  <r>
    <x v="7"/>
    <x v="54"/>
    <m/>
    <x v="23"/>
    <s v="Electrica"/>
    <x v="0"/>
    <n v="325"/>
    <n v="1"/>
    <n v="14"/>
    <n v="22"/>
    <n v="100.1"/>
  </r>
  <r>
    <x v="7"/>
    <x v="55"/>
    <m/>
    <x v="23"/>
    <s v="Electrica"/>
    <x v="0"/>
    <n v="325"/>
    <n v="1"/>
    <n v="14"/>
    <n v="22"/>
    <n v="100.1"/>
  </r>
  <r>
    <x v="7"/>
    <x v="56"/>
    <m/>
    <x v="23"/>
    <s v="Electrica"/>
    <x v="0"/>
    <n v="325"/>
    <n v="1"/>
    <n v="14"/>
    <n v="22"/>
    <n v="100.1"/>
  </r>
  <r>
    <x v="7"/>
    <x v="57"/>
    <m/>
    <x v="23"/>
    <s v="Electrica"/>
    <x v="0"/>
    <n v="325"/>
    <n v="1"/>
    <n v="14"/>
    <n v="22"/>
    <n v="100.1"/>
  </r>
  <r>
    <x v="7"/>
    <x v="58"/>
    <m/>
    <x v="23"/>
    <s v="Electrica"/>
    <x v="0"/>
    <n v="325"/>
    <n v="1"/>
    <n v="14"/>
    <n v="22"/>
    <n v="100.1"/>
  </r>
  <r>
    <x v="7"/>
    <x v="59"/>
    <m/>
    <x v="23"/>
    <s v="Electrica"/>
    <x v="0"/>
    <n v="325"/>
    <n v="1"/>
    <n v="14"/>
    <n v="22"/>
    <n v="100.1"/>
  </r>
  <r>
    <x v="7"/>
    <x v="45"/>
    <m/>
    <x v="23"/>
    <s v="Electrica"/>
    <x v="0"/>
    <n v="325"/>
    <n v="1"/>
    <n v="2"/>
    <n v="22"/>
    <n v="14.3"/>
  </r>
  <r>
    <x v="7"/>
    <x v="44"/>
    <m/>
    <x v="23"/>
    <s v="Electrica"/>
    <x v="0"/>
    <n v="325"/>
    <n v="1"/>
    <n v="4"/>
    <n v="22"/>
    <n v="28.6"/>
  </r>
  <r>
    <x v="7"/>
    <x v="51"/>
    <m/>
    <x v="23"/>
    <s v="Electrica"/>
    <x v="0"/>
    <n v="325"/>
    <n v="2"/>
    <n v="8"/>
    <n v="22"/>
    <n v="114.4"/>
  </r>
  <r>
    <x v="7"/>
    <x v="44"/>
    <m/>
    <x v="45"/>
    <s v="Electrica"/>
    <x v="4"/>
    <n v="17660"/>
    <n v="1"/>
    <n v="3"/>
    <n v="1"/>
    <n v="52.98"/>
  </r>
  <r>
    <x v="8"/>
    <x v="6"/>
    <m/>
    <x v="0"/>
    <s v="Electrica"/>
    <x v="0"/>
    <n v="90"/>
    <n v="1"/>
    <n v="3"/>
    <n v="22"/>
    <n v="5.94"/>
  </r>
  <r>
    <x v="8"/>
    <x v="63"/>
    <m/>
    <x v="2"/>
    <s v="Electrica"/>
    <x v="1"/>
    <n v="900"/>
    <n v="1"/>
    <n v="1"/>
    <n v="22"/>
    <n v="19.8"/>
  </r>
  <r>
    <x v="8"/>
    <x v="64"/>
    <m/>
    <x v="6"/>
    <s v="Electrica"/>
    <x v="0"/>
    <n v="140"/>
    <n v="5"/>
    <n v="8"/>
    <n v="22"/>
    <n v="123.2"/>
  </r>
  <r>
    <x v="8"/>
    <x v="63"/>
    <m/>
    <x v="8"/>
    <s v="Electrica"/>
    <x v="1"/>
    <n v="864"/>
    <n v="1"/>
    <n v="24"/>
    <n v="22"/>
    <n v="456.19200000000001"/>
  </r>
  <r>
    <x v="8"/>
    <x v="64"/>
    <m/>
    <x v="9"/>
    <s v="Electrica"/>
    <x v="0"/>
    <n v="645"/>
    <n v="1"/>
    <n v="14"/>
    <n v="22"/>
    <n v="198.66"/>
  </r>
  <r>
    <x v="8"/>
    <x v="63"/>
    <m/>
    <x v="1"/>
    <s v="Electrica"/>
    <x v="1"/>
    <n v="1200"/>
    <n v="1"/>
    <n v="3"/>
    <n v="22"/>
    <n v="79.2"/>
  </r>
  <r>
    <x v="8"/>
    <x v="63"/>
    <m/>
    <x v="38"/>
    <s v="Electrica"/>
    <x v="2"/>
    <n v="8360"/>
    <n v="2"/>
    <n v="13"/>
    <n v="22"/>
    <n v="4781.92"/>
  </r>
  <r>
    <x v="8"/>
    <x v="6"/>
    <m/>
    <x v="11"/>
    <s v="Electrica"/>
    <x v="3"/>
    <n v="40"/>
    <n v="2"/>
    <n v="14"/>
    <n v="22"/>
    <n v="24.64"/>
  </r>
  <r>
    <x v="8"/>
    <x v="64"/>
    <m/>
    <x v="11"/>
    <s v="Electrica"/>
    <x v="3"/>
    <n v="40"/>
    <n v="15"/>
    <n v="15"/>
    <n v="22"/>
    <n v="198"/>
  </r>
  <r>
    <x v="8"/>
    <x v="35"/>
    <m/>
    <x v="11"/>
    <s v="Electrica"/>
    <x v="3"/>
    <n v="40"/>
    <n v="1"/>
    <n v="14"/>
    <n v="22"/>
    <n v="12.32"/>
  </r>
  <r>
    <x v="8"/>
    <x v="34"/>
    <m/>
    <x v="11"/>
    <s v="Electrica"/>
    <x v="3"/>
    <n v="40"/>
    <n v="1"/>
    <n v="14"/>
    <n v="22"/>
    <n v="12.32"/>
  </r>
  <r>
    <x v="8"/>
    <x v="63"/>
    <m/>
    <x v="11"/>
    <s v="Electrica"/>
    <x v="3"/>
    <n v="40"/>
    <n v="2"/>
    <n v="4"/>
    <n v="22"/>
    <n v="7.04"/>
  </r>
  <r>
    <x v="8"/>
    <x v="64"/>
    <m/>
    <x v="23"/>
    <s v="Electrica"/>
    <x v="0"/>
    <n v="138"/>
    <n v="1"/>
    <n v="3"/>
    <n v="22"/>
    <n v="9.1080000000000005"/>
  </r>
  <r>
    <x v="9"/>
    <x v="65"/>
    <m/>
    <x v="2"/>
    <s v="Electrica"/>
    <x v="1"/>
    <n v="900"/>
    <n v="1"/>
    <n v="1.5"/>
    <n v="22"/>
    <n v="29.7"/>
  </r>
  <r>
    <x v="9"/>
    <x v="66"/>
    <m/>
    <x v="15"/>
    <s v="Electrica"/>
    <x v="2"/>
    <n v="3500"/>
    <n v="1"/>
    <n v="14"/>
    <n v="22"/>
    <n v="1078"/>
  </r>
  <r>
    <x v="9"/>
    <x v="65"/>
    <m/>
    <x v="15"/>
    <s v="Electrica"/>
    <x v="2"/>
    <n v="5500"/>
    <n v="1"/>
    <n v="14"/>
    <n v="22"/>
    <n v="1694"/>
  </r>
  <r>
    <x v="9"/>
    <x v="67"/>
    <m/>
    <x v="27"/>
    <s v="Electrica"/>
    <x v="2"/>
    <n v="2090"/>
    <n v="1"/>
    <n v="12"/>
    <n v="22"/>
    <n v="551.76"/>
  </r>
  <r>
    <x v="9"/>
    <x v="68"/>
    <m/>
    <x v="27"/>
    <s v="Electrica"/>
    <x v="2"/>
    <n v="2090"/>
    <n v="1"/>
    <n v="12"/>
    <n v="22"/>
    <n v="551.76"/>
  </r>
  <r>
    <x v="9"/>
    <x v="69"/>
    <m/>
    <x v="27"/>
    <s v="Electrica"/>
    <x v="2"/>
    <n v="2090"/>
    <n v="1"/>
    <n v="12"/>
    <n v="22"/>
    <n v="551.76"/>
  </r>
  <r>
    <x v="9"/>
    <x v="70"/>
    <m/>
    <x v="27"/>
    <s v="Electrica"/>
    <x v="2"/>
    <n v="2090"/>
    <n v="1"/>
    <n v="12"/>
    <n v="22"/>
    <n v="551.76"/>
  </r>
  <r>
    <x v="9"/>
    <x v="71"/>
    <m/>
    <x v="27"/>
    <s v="Electrica"/>
    <x v="2"/>
    <n v="2090"/>
    <n v="1"/>
    <n v="12"/>
    <n v="22"/>
    <n v="551.76"/>
  </r>
  <r>
    <x v="9"/>
    <x v="72"/>
    <m/>
    <x v="27"/>
    <s v="Electrica"/>
    <x v="2"/>
    <n v="2090"/>
    <n v="1"/>
    <n v="12"/>
    <n v="22"/>
    <n v="551.76"/>
  </r>
  <r>
    <x v="9"/>
    <x v="66"/>
    <m/>
    <x v="6"/>
    <s v="Electrica"/>
    <x v="0"/>
    <n v="140"/>
    <n v="3"/>
    <n v="10"/>
    <n v="22"/>
    <n v="92.4"/>
  </r>
  <r>
    <x v="9"/>
    <x v="65"/>
    <m/>
    <x v="6"/>
    <s v="Electrica"/>
    <x v="0"/>
    <n v="140"/>
    <n v="2"/>
    <n v="14"/>
    <n v="22"/>
    <n v="86.24"/>
  </r>
  <r>
    <x v="9"/>
    <x v="71"/>
    <m/>
    <x v="6"/>
    <s v="Electrica"/>
    <x v="4"/>
    <n v="140"/>
    <n v="16"/>
    <n v="5"/>
    <n v="22"/>
    <n v="246.4"/>
  </r>
  <r>
    <x v="9"/>
    <x v="72"/>
    <m/>
    <x v="6"/>
    <s v="Electrica"/>
    <x v="4"/>
    <n v="140"/>
    <n v="16"/>
    <n v="5"/>
    <n v="22"/>
    <n v="246.4"/>
  </r>
  <r>
    <x v="9"/>
    <x v="65"/>
    <m/>
    <x v="8"/>
    <s v="Electrica"/>
    <x v="1"/>
    <n v="890"/>
    <n v="1"/>
    <n v="24"/>
    <n v="22"/>
    <n v="469.92"/>
  </r>
  <r>
    <x v="9"/>
    <x v="66"/>
    <m/>
    <x v="9"/>
    <s v="Electrica"/>
    <x v="0"/>
    <n v="684"/>
    <n v="1"/>
    <n v="12"/>
    <n v="22"/>
    <n v="180.57599999999999"/>
  </r>
  <r>
    <x v="9"/>
    <x v="65"/>
    <m/>
    <x v="1"/>
    <s v="Electrica"/>
    <x v="1"/>
    <n v="1200"/>
    <n v="1"/>
    <n v="3"/>
    <n v="22"/>
    <n v="79.2"/>
  </r>
  <r>
    <x v="9"/>
    <x v="66"/>
    <m/>
    <x v="11"/>
    <s v="Electrica"/>
    <x v="3"/>
    <n v="40"/>
    <n v="16"/>
    <n v="14"/>
    <n v="22"/>
    <n v="197.12"/>
  </r>
  <r>
    <x v="9"/>
    <x v="65"/>
    <m/>
    <x v="11"/>
    <s v="Electrica"/>
    <x v="3"/>
    <n v="20"/>
    <n v="5"/>
    <n v="14"/>
    <n v="22"/>
    <n v="30.8"/>
  </r>
  <r>
    <x v="9"/>
    <x v="67"/>
    <m/>
    <x v="11"/>
    <s v="Electrica"/>
    <x v="3"/>
    <n v="20"/>
    <n v="4"/>
    <n v="14"/>
    <n v="22"/>
    <n v="24.64"/>
  </r>
  <r>
    <x v="9"/>
    <x v="68"/>
    <m/>
    <x v="11"/>
    <s v="Electrica"/>
    <x v="3"/>
    <n v="20"/>
    <n v="4"/>
    <n v="13"/>
    <n v="22"/>
    <n v="22.88"/>
  </r>
  <r>
    <x v="9"/>
    <x v="69"/>
    <m/>
    <x v="11"/>
    <s v="Electrica"/>
    <x v="3"/>
    <n v="20"/>
    <n v="4"/>
    <n v="12"/>
    <n v="22"/>
    <n v="21.12"/>
  </r>
  <r>
    <x v="9"/>
    <x v="70"/>
    <m/>
    <x v="11"/>
    <s v="Electrica"/>
    <x v="3"/>
    <n v="20"/>
    <n v="4"/>
    <n v="13"/>
    <n v="22"/>
    <n v="22.88"/>
  </r>
  <r>
    <x v="9"/>
    <x v="71"/>
    <m/>
    <x v="11"/>
    <s v="Electrica"/>
    <x v="3"/>
    <n v="40"/>
    <n v="6"/>
    <n v="10"/>
    <n v="22"/>
    <n v="52.8"/>
  </r>
  <r>
    <x v="9"/>
    <x v="72"/>
    <m/>
    <x v="11"/>
    <s v="Electrica"/>
    <x v="3"/>
    <n v="40"/>
    <n v="10"/>
    <n v="9"/>
    <n v="22"/>
    <n v="79.2"/>
  </r>
  <r>
    <x v="9"/>
    <x v="73"/>
    <m/>
    <x v="11"/>
    <s v="Electrica"/>
    <x v="3"/>
    <n v="20"/>
    <n v="10"/>
    <n v="14"/>
    <n v="22"/>
    <n v="61.6"/>
  </r>
  <r>
    <x v="9"/>
    <x v="7"/>
    <m/>
    <x v="11"/>
    <s v="Electrica"/>
    <x v="3"/>
    <n v="20"/>
    <n v="5"/>
    <n v="14"/>
    <n v="22"/>
    <n v="30.8"/>
  </r>
  <r>
    <x v="9"/>
    <x v="73"/>
    <m/>
    <x v="38"/>
    <s v="Electrica"/>
    <x v="2"/>
    <n v="3500"/>
    <n v="1"/>
    <n v="12"/>
    <n v="22"/>
    <n v="924"/>
  </r>
  <r>
    <x v="9"/>
    <x v="67"/>
    <m/>
    <x v="23"/>
    <s v="Electrica"/>
    <x v="0"/>
    <n v="138"/>
    <n v="1"/>
    <n v="7"/>
    <n v="22"/>
    <n v="21.251999999999999"/>
  </r>
  <r>
    <x v="9"/>
    <x v="68"/>
    <m/>
    <x v="23"/>
    <s v="Electrica"/>
    <x v="0"/>
    <n v="138"/>
    <n v="1"/>
    <n v="7"/>
    <n v="22"/>
    <n v="21.251999999999999"/>
  </r>
  <r>
    <x v="9"/>
    <x v="69"/>
    <m/>
    <x v="23"/>
    <s v="Electrica"/>
    <x v="0"/>
    <n v="138"/>
    <n v="1"/>
    <n v="7"/>
    <n v="22"/>
    <n v="21.251999999999999"/>
  </r>
  <r>
    <x v="9"/>
    <x v="70"/>
    <m/>
    <x v="23"/>
    <s v="Electrica"/>
    <x v="0"/>
    <n v="138"/>
    <n v="1"/>
    <n v="7"/>
    <n v="22"/>
    <n v="21.251999999999999"/>
  </r>
  <r>
    <x v="9"/>
    <x v="71"/>
    <m/>
    <x v="23"/>
    <s v="Electrica"/>
    <x v="0"/>
    <n v="138"/>
    <n v="1"/>
    <n v="10"/>
    <n v="22"/>
    <n v="30.36"/>
  </r>
  <r>
    <x v="10"/>
    <x v="65"/>
    <m/>
    <x v="2"/>
    <s v="Electrica"/>
    <x v="1"/>
    <n v="800"/>
    <n v="1"/>
    <n v="1"/>
    <n v="1"/>
    <n v="0.8"/>
  </r>
  <r>
    <x v="10"/>
    <x v="74"/>
    <m/>
    <x v="41"/>
    <s v="Electrica"/>
    <x v="4"/>
    <n v="420"/>
    <n v="1"/>
    <n v="3"/>
    <n v="12"/>
    <n v="15.12"/>
  </r>
  <r>
    <x v="10"/>
    <x v="48"/>
    <m/>
    <x v="33"/>
    <s v="Electrica"/>
    <x v="2"/>
    <n v="8360"/>
    <n v="6"/>
    <n v="13"/>
    <n v="22"/>
    <n v="14345.76"/>
  </r>
  <r>
    <x v="10"/>
    <x v="75"/>
    <m/>
    <x v="6"/>
    <s v="Electrica"/>
    <x v="0"/>
    <n v="145"/>
    <n v="2"/>
    <n v="14"/>
    <n v="22"/>
    <n v="89.32"/>
  </r>
  <r>
    <x v="10"/>
    <x v="76"/>
    <m/>
    <x v="6"/>
    <s v="Electrica"/>
    <x v="4"/>
    <n v="145"/>
    <n v="1"/>
    <n v="1"/>
    <n v="1"/>
    <n v="0.14499999999999999"/>
  </r>
  <r>
    <x v="10"/>
    <x v="74"/>
    <m/>
    <x v="6"/>
    <s v="Electrica"/>
    <x v="4"/>
    <n v="145"/>
    <n v="30"/>
    <n v="4"/>
    <n v="22"/>
    <n v="382.8"/>
  </r>
  <r>
    <x v="10"/>
    <x v="77"/>
    <m/>
    <x v="6"/>
    <s v="Electrica"/>
    <x v="4"/>
    <n v="145"/>
    <n v="7"/>
    <n v="2"/>
    <n v="8"/>
    <n v="16.239999999999998"/>
  </r>
  <r>
    <x v="10"/>
    <x v="78"/>
    <m/>
    <x v="6"/>
    <s v="Electrica"/>
    <x v="4"/>
    <n v="145"/>
    <n v="1"/>
    <n v="1"/>
    <n v="4"/>
    <n v="0.57999999999999996"/>
  </r>
  <r>
    <x v="10"/>
    <x v="79"/>
    <m/>
    <x v="6"/>
    <s v="Electrica"/>
    <x v="0"/>
    <n v="145"/>
    <n v="2"/>
    <n v="8"/>
    <n v="22"/>
    <n v="51.04"/>
  </r>
  <r>
    <x v="10"/>
    <x v="80"/>
    <m/>
    <x v="6"/>
    <s v="Electrica"/>
    <x v="0"/>
    <n v="145"/>
    <n v="2"/>
    <n v="4"/>
    <n v="22"/>
    <n v="25.52"/>
  </r>
  <r>
    <x v="10"/>
    <x v="81"/>
    <m/>
    <x v="6"/>
    <s v="Electrica"/>
    <x v="4"/>
    <n v="145"/>
    <n v="1"/>
    <n v="1"/>
    <n v="1"/>
    <n v="0.14499999999999999"/>
  </r>
  <r>
    <x v="10"/>
    <x v="64"/>
    <m/>
    <x v="6"/>
    <s v="Electrica"/>
    <x v="0"/>
    <n v="145"/>
    <n v="1"/>
    <n v="2"/>
    <n v="4"/>
    <n v="1.1599999999999999"/>
  </r>
  <r>
    <x v="10"/>
    <x v="82"/>
    <m/>
    <x v="6"/>
    <s v="Electrica"/>
    <x v="0"/>
    <n v="145"/>
    <n v="1"/>
    <n v="8"/>
    <n v="22"/>
    <n v="25.52"/>
  </r>
  <r>
    <x v="10"/>
    <x v="83"/>
    <m/>
    <x v="6"/>
    <s v="Electrica"/>
    <x v="0"/>
    <n v="145"/>
    <n v="1"/>
    <n v="8"/>
    <n v="22"/>
    <n v="25.52"/>
  </r>
  <r>
    <x v="10"/>
    <x v="84"/>
    <m/>
    <x v="6"/>
    <s v="Electrica"/>
    <x v="0"/>
    <n v="145"/>
    <n v="2"/>
    <n v="8"/>
    <n v="22"/>
    <n v="51.04"/>
  </r>
  <r>
    <x v="10"/>
    <x v="85"/>
    <m/>
    <x v="6"/>
    <s v="Electrica"/>
    <x v="4"/>
    <n v="145"/>
    <n v="1"/>
    <n v="3"/>
    <n v="1"/>
    <n v="0.435"/>
  </r>
  <r>
    <x v="10"/>
    <x v="86"/>
    <m/>
    <x v="7"/>
    <s v="Electrica"/>
    <x v="1"/>
    <n v="854"/>
    <n v="1"/>
    <n v="14"/>
    <n v="30"/>
    <n v="358.68"/>
  </r>
  <r>
    <x v="10"/>
    <x v="78"/>
    <m/>
    <x v="46"/>
    <s v="Electrica"/>
    <x v="4"/>
    <n v="1500"/>
    <n v="1"/>
    <n v="4"/>
    <n v="1"/>
    <n v="6"/>
  </r>
  <r>
    <x v="10"/>
    <x v="87"/>
    <m/>
    <x v="47"/>
    <s v="Electrica"/>
    <x v="4"/>
    <n v="6"/>
    <n v="10"/>
    <n v="3"/>
    <n v="22"/>
    <n v="3.96"/>
  </r>
  <r>
    <x v="10"/>
    <x v="87"/>
    <m/>
    <x v="48"/>
    <s v="Electrica"/>
    <x v="4"/>
    <n v="0.5"/>
    <n v="5"/>
    <n v="2"/>
    <n v="4"/>
    <n v="0.02"/>
  </r>
  <r>
    <x v="10"/>
    <x v="77"/>
    <m/>
    <x v="49"/>
    <s v="Electrica"/>
    <x v="4"/>
    <n v="7.2"/>
    <n v="1"/>
    <n v="4"/>
    <n v="1"/>
    <n v="2.8799999999999999E-2"/>
  </r>
  <r>
    <x v="10"/>
    <x v="81"/>
    <m/>
    <x v="50"/>
    <s v="Electrica"/>
    <x v="4"/>
    <n v="18.3"/>
    <n v="1"/>
    <n v="1"/>
    <n v="1"/>
    <n v="1.83E-2"/>
  </r>
  <r>
    <x v="10"/>
    <x v="75"/>
    <m/>
    <x v="9"/>
    <s v="Electrica"/>
    <x v="0"/>
    <n v="10"/>
    <n v="1"/>
    <n v="14"/>
    <n v="22"/>
    <n v="3.08"/>
  </r>
  <r>
    <x v="10"/>
    <x v="82"/>
    <m/>
    <x v="9"/>
    <s v="Electrica"/>
    <x v="0"/>
    <n v="5"/>
    <n v="1"/>
    <n v="1"/>
    <n v="22"/>
    <n v="0.11"/>
  </r>
  <r>
    <x v="10"/>
    <x v="83"/>
    <m/>
    <x v="9"/>
    <s v="Electrica"/>
    <x v="0"/>
    <n v="10"/>
    <n v="1"/>
    <n v="1"/>
    <n v="1"/>
    <n v="0.01"/>
  </r>
  <r>
    <x v="10"/>
    <x v="84"/>
    <m/>
    <x v="9"/>
    <s v="Electrica"/>
    <x v="0"/>
    <n v="5"/>
    <n v="1"/>
    <n v="1"/>
    <n v="1"/>
    <n v="5.0000000000000001E-3"/>
  </r>
  <r>
    <x v="10"/>
    <x v="85"/>
    <m/>
    <x v="51"/>
    <s v="Electrica"/>
    <x v="4"/>
    <n v="7"/>
    <n v="1"/>
    <n v="3"/>
    <n v="1"/>
    <n v="2.1000000000000001E-2"/>
  </r>
  <r>
    <x v="10"/>
    <x v="81"/>
    <m/>
    <x v="52"/>
    <s v="Electrica"/>
    <x v="4"/>
    <n v="12"/>
    <n v="1"/>
    <n v="1"/>
    <n v="1"/>
    <n v="1.2E-2"/>
  </r>
  <r>
    <x v="10"/>
    <x v="65"/>
    <m/>
    <x v="1"/>
    <s v="Electrica"/>
    <x v="1"/>
    <n v="1350"/>
    <n v="1"/>
    <n v="1"/>
    <n v="4"/>
    <n v="5.4"/>
  </r>
  <r>
    <x v="10"/>
    <x v="75"/>
    <m/>
    <x v="11"/>
    <s v="Electrica"/>
    <x v="3"/>
    <n v="54"/>
    <n v="1"/>
    <n v="14"/>
    <n v="22"/>
    <n v="16.632000000000001"/>
  </r>
  <r>
    <x v="10"/>
    <x v="76"/>
    <m/>
    <x v="11"/>
    <s v="Electrica"/>
    <x v="3"/>
    <n v="18"/>
    <n v="8"/>
    <n v="8"/>
    <n v="22"/>
    <n v="25.344000000000001"/>
  </r>
  <r>
    <x v="10"/>
    <x v="74"/>
    <m/>
    <x v="11"/>
    <s v="Electrica"/>
    <x v="3"/>
    <n v="54"/>
    <n v="6"/>
    <n v="8"/>
    <n v="22"/>
    <n v="57.024000000000001"/>
  </r>
  <r>
    <x v="10"/>
    <x v="77"/>
    <m/>
    <x v="11"/>
    <s v="Electrica"/>
    <x v="3"/>
    <n v="54"/>
    <n v="6"/>
    <n v="8"/>
    <n v="22"/>
    <n v="57.024000000000001"/>
  </r>
  <r>
    <x v="10"/>
    <x v="78"/>
    <m/>
    <x v="11"/>
    <s v="Electrica"/>
    <x v="4"/>
    <n v="54"/>
    <n v="4"/>
    <n v="3"/>
    <n v="22"/>
    <n v="14.256"/>
  </r>
  <r>
    <x v="10"/>
    <x v="86"/>
    <m/>
    <x v="11"/>
    <s v="Electrica"/>
    <x v="3"/>
    <n v="54"/>
    <n v="4"/>
    <n v="14"/>
    <n v="22"/>
    <n v="66.528000000000006"/>
  </r>
  <r>
    <x v="10"/>
    <x v="86"/>
    <m/>
    <x v="11"/>
    <s v="Electrica"/>
    <x v="3"/>
    <n v="18"/>
    <n v="7"/>
    <n v="14"/>
    <n v="22"/>
    <n v="38.808"/>
  </r>
  <r>
    <x v="10"/>
    <x v="87"/>
    <m/>
    <x v="11"/>
    <s v="Electrica"/>
    <x v="3"/>
    <n v="54"/>
    <n v="4"/>
    <n v="8"/>
    <n v="22"/>
    <n v="38.015999999999998"/>
  </r>
  <r>
    <x v="10"/>
    <x v="79"/>
    <m/>
    <x v="11"/>
    <s v="Electrica"/>
    <x v="3"/>
    <n v="18"/>
    <n v="2"/>
    <n v="8"/>
    <n v="22"/>
    <n v="6.3360000000000003"/>
  </r>
  <r>
    <x v="10"/>
    <x v="80"/>
    <m/>
    <x v="11"/>
    <s v="Electrica"/>
    <x v="3"/>
    <n v="54"/>
    <n v="1"/>
    <n v="4"/>
    <n v="22"/>
    <n v="4.7519999999999998"/>
  </r>
  <r>
    <x v="10"/>
    <x v="81"/>
    <m/>
    <x v="11"/>
    <s v="Electrica"/>
    <x v="3"/>
    <n v="54"/>
    <n v="1"/>
    <n v="1"/>
    <n v="1"/>
    <n v="5.3999999999999999E-2"/>
  </r>
  <r>
    <x v="10"/>
    <x v="88"/>
    <m/>
    <x v="11"/>
    <s v="Electrica"/>
    <x v="3"/>
    <n v="25"/>
    <n v="2"/>
    <n v="1"/>
    <n v="22"/>
    <n v="1.1000000000000001"/>
  </r>
  <r>
    <x v="10"/>
    <x v="64"/>
    <m/>
    <x v="11"/>
    <s v="Electrica"/>
    <x v="3"/>
    <n v="18"/>
    <n v="6"/>
    <n v="14"/>
    <n v="22"/>
    <n v="33.264000000000003"/>
  </r>
  <r>
    <x v="10"/>
    <x v="82"/>
    <m/>
    <x v="11"/>
    <s v="Electrica"/>
    <x v="3"/>
    <n v="54"/>
    <n v="1"/>
    <n v="8"/>
    <n v="22"/>
    <n v="9.5039999999999996"/>
  </r>
  <r>
    <x v="10"/>
    <x v="83"/>
    <m/>
    <x v="11"/>
    <s v="Electrica"/>
    <x v="3"/>
    <n v="54"/>
    <n v="2"/>
    <n v="11"/>
    <n v="22"/>
    <n v="26.135999999999999"/>
  </r>
  <r>
    <x v="10"/>
    <x v="65"/>
    <m/>
    <x v="11"/>
    <s v="Electrica"/>
    <x v="3"/>
    <n v="54"/>
    <n v="1"/>
    <n v="5"/>
    <n v="22"/>
    <n v="5.94"/>
  </r>
  <r>
    <x v="10"/>
    <x v="65"/>
    <m/>
    <x v="11"/>
    <s v="Electrica"/>
    <x v="3"/>
    <n v="54"/>
    <n v="1"/>
    <n v="5"/>
    <n v="22"/>
    <n v="5.94"/>
  </r>
  <r>
    <x v="10"/>
    <x v="84"/>
    <m/>
    <x v="11"/>
    <s v="Electrica"/>
    <x v="3"/>
    <n v="54"/>
    <n v="4"/>
    <n v="8"/>
    <n v="22"/>
    <n v="38.015999999999998"/>
  </r>
  <r>
    <x v="10"/>
    <x v="89"/>
    <m/>
    <x v="11"/>
    <s v="Electrica"/>
    <x v="3"/>
    <n v="25"/>
    <n v="1"/>
    <n v="1"/>
    <n v="1"/>
    <n v="2.5000000000000001E-2"/>
  </r>
  <r>
    <x v="10"/>
    <x v="85"/>
    <m/>
    <x v="11"/>
    <s v="Electrica"/>
    <x v="3"/>
    <n v="18"/>
    <n v="2"/>
    <n v="3"/>
    <n v="1"/>
    <n v="0.108"/>
  </r>
  <r>
    <x v="10"/>
    <x v="85"/>
    <m/>
    <x v="53"/>
    <s v="Electrica"/>
    <x v="4"/>
    <n v="15"/>
    <n v="1"/>
    <n v="3"/>
    <n v="1"/>
    <n v="4.4999999999999998E-2"/>
  </r>
  <r>
    <x v="10"/>
    <x v="78"/>
    <m/>
    <x v="54"/>
    <s v="Electrica"/>
    <x v="4"/>
    <n v="750"/>
    <n v="1"/>
    <n v="2"/>
    <n v="1"/>
    <n v="1.5"/>
  </r>
  <r>
    <x v="10"/>
    <x v="76"/>
    <m/>
    <x v="55"/>
    <s v="Electrica"/>
    <x v="4"/>
    <n v="1500"/>
    <n v="3"/>
    <n v="2"/>
    <n v="1"/>
    <n v="9"/>
  </r>
  <r>
    <x v="10"/>
    <x v="87"/>
    <m/>
    <x v="56"/>
    <s v="Electrica"/>
    <x v="4"/>
    <n v="100"/>
    <n v="10"/>
    <n v="3"/>
    <n v="22"/>
    <n v="66"/>
  </r>
  <r>
    <x v="10"/>
    <x v="87"/>
    <m/>
    <x v="57"/>
    <s v="Electrica"/>
    <x v="4"/>
    <n v="30"/>
    <n v="10"/>
    <n v="3"/>
    <n v="22"/>
    <n v="19.8"/>
  </r>
  <r>
    <x v="10"/>
    <x v="76"/>
    <m/>
    <x v="23"/>
    <s v="Electrica"/>
    <x v="0"/>
    <n v="350"/>
    <n v="1"/>
    <n v="3"/>
    <n v="22"/>
    <n v="23.1"/>
  </r>
  <r>
    <x v="10"/>
    <x v="74"/>
    <m/>
    <x v="23"/>
    <s v="Electrica"/>
    <x v="0"/>
    <n v="139"/>
    <n v="2"/>
    <n v="2"/>
    <n v="22"/>
    <n v="12.231999999999999"/>
  </r>
  <r>
    <x v="10"/>
    <x v="77"/>
    <m/>
    <x v="23"/>
    <s v="Electrica"/>
    <x v="0"/>
    <n v="1.4"/>
    <n v="1"/>
    <n v="2"/>
    <n v="8"/>
    <n v="2.24E-2"/>
  </r>
  <r>
    <x v="10"/>
    <x v="78"/>
    <m/>
    <x v="23"/>
    <s v="Electrica"/>
    <x v="0"/>
    <n v="350"/>
    <n v="1"/>
    <n v="1"/>
    <n v="4"/>
    <n v="1.4"/>
  </r>
  <r>
    <x v="10"/>
    <x v="87"/>
    <m/>
    <x v="23"/>
    <s v="Electrica"/>
    <x v="0"/>
    <n v="1.4"/>
    <n v="1"/>
    <n v="4"/>
    <n v="22"/>
    <n v="0.12319999999999999"/>
  </r>
  <r>
    <x v="10"/>
    <x v="77"/>
    <m/>
    <x v="58"/>
    <s v="Electrica"/>
    <x v="4"/>
    <n v="686"/>
    <n v="1"/>
    <n v="1"/>
    <n v="1"/>
    <n v="0.68600000000000005"/>
  </r>
  <r>
    <x v="10"/>
    <x v="77"/>
    <m/>
    <x v="58"/>
    <s v="Electrica"/>
    <x v="4"/>
    <n v="686"/>
    <n v="1"/>
    <n v="1"/>
    <n v="1"/>
    <n v="0.68600000000000005"/>
  </r>
  <r>
    <x v="10"/>
    <x v="65"/>
    <m/>
    <x v="36"/>
    <s v="Electrica"/>
    <x v="1"/>
    <n v="800"/>
    <n v="1"/>
    <n v="24"/>
    <n v="22"/>
    <n v="422.4"/>
  </r>
  <r>
    <x v="10"/>
    <x v="76"/>
    <m/>
    <x v="59"/>
    <s v="Electrica"/>
    <x v="4"/>
    <n v="3000"/>
    <n v="1"/>
    <n v="1"/>
    <n v="1"/>
    <n v="3"/>
  </r>
  <r>
    <x v="10"/>
    <x v="74"/>
    <m/>
    <x v="60"/>
    <s v="Electrica"/>
    <x v="0"/>
    <n v="2"/>
    <n v="1"/>
    <n v="4"/>
    <n v="22"/>
    <n v="0.17599999999999999"/>
  </r>
  <r>
    <x v="10"/>
    <x v="65"/>
    <m/>
    <x v="61"/>
    <s v="Electrica"/>
    <x v="0"/>
    <n v="1200"/>
    <n v="1"/>
    <n v="24"/>
    <n v="22"/>
    <n v="633.6"/>
  </r>
  <r>
    <x v="10"/>
    <x v="82"/>
    <m/>
    <x v="62"/>
    <s v="Electrica"/>
    <x v="0"/>
    <n v="3"/>
    <n v="1"/>
    <n v="24"/>
    <n v="22"/>
    <n v="1.5840000000000001"/>
  </r>
  <r>
    <x v="10"/>
    <x v="78"/>
    <m/>
    <x v="63"/>
    <s v="Electrica"/>
    <x v="4"/>
    <n v="1.22"/>
    <n v="3"/>
    <n v="2"/>
    <n v="1"/>
    <n v="7.3200000000000001E-3"/>
  </r>
  <r>
    <x v="10"/>
    <x v="87"/>
    <m/>
    <x v="64"/>
    <s v="Electrica"/>
    <x v="4"/>
    <n v="550"/>
    <n v="1"/>
    <n v="1"/>
    <n v="1"/>
    <n v="0.55000000000000004"/>
  </r>
  <r>
    <x v="10"/>
    <x v="87"/>
    <m/>
    <x v="65"/>
    <s v="Electrica"/>
    <x v="4"/>
    <n v="750"/>
    <n v="1"/>
    <n v="1"/>
    <n v="1"/>
    <n v="0.75"/>
  </r>
  <r>
    <x v="10"/>
    <x v="87"/>
    <m/>
    <x v="66"/>
    <s v="Electrica"/>
    <x v="4"/>
    <n v="550"/>
    <n v="1"/>
    <n v="1"/>
    <n v="1"/>
    <n v="0.55000000000000004"/>
  </r>
  <r>
    <x v="11"/>
    <x v="90"/>
    <m/>
    <x v="67"/>
    <s v="Electrica"/>
    <x v="1"/>
    <n v="120"/>
    <n v="3"/>
    <n v="5"/>
    <n v="22"/>
    <n v="39.6"/>
  </r>
  <r>
    <x v="11"/>
    <x v="91"/>
    <m/>
    <x v="33"/>
    <s v="Electrica"/>
    <x v="2"/>
    <n v="8360"/>
    <n v="1"/>
    <n v="8"/>
    <n v="22"/>
    <n v="1471.36"/>
  </r>
  <r>
    <x v="11"/>
    <x v="90"/>
    <m/>
    <x v="33"/>
    <s v="Electrica"/>
    <x v="2"/>
    <n v="8360"/>
    <n v="1"/>
    <n v="5"/>
    <n v="22"/>
    <n v="919.6"/>
  </r>
  <r>
    <x v="11"/>
    <x v="92"/>
    <m/>
    <x v="33"/>
    <s v="Electrica"/>
    <x v="2"/>
    <n v="8360"/>
    <n v="1"/>
    <n v="8"/>
    <n v="22"/>
    <n v="1471.36"/>
  </r>
  <r>
    <x v="11"/>
    <x v="91"/>
    <m/>
    <x v="6"/>
    <s v="Electrica"/>
    <x v="0"/>
    <n v="145"/>
    <n v="2"/>
    <n v="8"/>
    <n v="22"/>
    <n v="51.04"/>
  </r>
  <r>
    <x v="11"/>
    <x v="90"/>
    <m/>
    <x v="6"/>
    <s v="Electrica"/>
    <x v="0"/>
    <n v="145"/>
    <n v="2"/>
    <n v="2"/>
    <n v="22"/>
    <n v="12.76"/>
  </r>
  <r>
    <x v="11"/>
    <x v="92"/>
    <m/>
    <x v="6"/>
    <s v="Electrica"/>
    <x v="0"/>
    <n v="145"/>
    <n v="3"/>
    <n v="8"/>
    <n v="22"/>
    <n v="76.56"/>
  </r>
  <r>
    <x v="11"/>
    <x v="91"/>
    <m/>
    <x v="7"/>
    <s v="Electrica"/>
    <x v="0"/>
    <n v="1000"/>
    <n v="1"/>
    <n v="24"/>
    <n v="30"/>
    <n v="720"/>
  </r>
  <r>
    <x v="11"/>
    <x v="91"/>
    <m/>
    <x v="8"/>
    <s v="Electrica"/>
    <x v="1"/>
    <n v="864"/>
    <n v="1"/>
    <n v="24"/>
    <n v="22"/>
    <n v="456.19200000000001"/>
  </r>
  <r>
    <x v="11"/>
    <x v="90"/>
    <m/>
    <x v="8"/>
    <s v="Electrica"/>
    <x v="1"/>
    <n v="864"/>
    <n v="1"/>
    <n v="24"/>
    <n v="22"/>
    <n v="456.19200000000001"/>
  </r>
  <r>
    <x v="11"/>
    <x v="92"/>
    <m/>
    <x v="9"/>
    <s v="Electrica"/>
    <x v="0"/>
    <n v="684"/>
    <n v="1"/>
    <n v="8"/>
    <n v="22"/>
    <n v="120.384"/>
  </r>
  <r>
    <x v="11"/>
    <x v="91"/>
    <m/>
    <x v="11"/>
    <s v="Electrica"/>
    <x v="3"/>
    <n v="40"/>
    <n v="5"/>
    <n v="8"/>
    <n v="22"/>
    <n v="35.200000000000003"/>
  </r>
  <r>
    <x v="11"/>
    <x v="90"/>
    <m/>
    <x v="11"/>
    <s v="Electrica"/>
    <x v="3"/>
    <n v="40"/>
    <n v="1"/>
    <n v="8"/>
    <n v="22"/>
    <n v="7.04"/>
  </r>
  <r>
    <x v="11"/>
    <x v="90"/>
    <m/>
    <x v="11"/>
    <s v="Electrica"/>
    <x v="3"/>
    <n v="40"/>
    <n v="10"/>
    <n v="5"/>
    <n v="22"/>
    <n v="44"/>
  </r>
  <r>
    <x v="11"/>
    <x v="92"/>
    <m/>
    <x v="11"/>
    <s v="Electrica"/>
    <x v="3"/>
    <n v="40"/>
    <n v="8"/>
    <n v="8"/>
    <n v="22"/>
    <n v="56.32"/>
  </r>
  <r>
    <x v="11"/>
    <x v="90"/>
    <m/>
    <x v="23"/>
    <s v="Electrica"/>
    <x v="0"/>
    <n v="138"/>
    <n v="1"/>
    <n v="2"/>
    <n v="22"/>
    <n v="6.0720000000000001"/>
  </r>
  <r>
    <x v="11"/>
    <x v="91"/>
    <m/>
    <x v="1"/>
    <s v="Electrica"/>
    <x v="1"/>
    <n v="4450"/>
    <n v="1"/>
    <n v="1"/>
    <n v="22"/>
    <n v="97.9"/>
  </r>
  <r>
    <x v="11"/>
    <x v="92"/>
    <m/>
    <x v="36"/>
    <s v="Electrica"/>
    <x v="1"/>
    <n v="864"/>
    <n v="1"/>
    <n v="8"/>
    <n v="22"/>
    <n v="152.06399999999999"/>
  </r>
  <r>
    <x v="12"/>
    <x v="93"/>
    <m/>
    <x v="0"/>
    <s v="Electrica"/>
    <x v="0"/>
    <n v="23"/>
    <n v="2"/>
    <n v="24"/>
    <n v="22"/>
    <n v="24.288"/>
  </r>
  <r>
    <x v="12"/>
    <x v="94"/>
    <m/>
    <x v="0"/>
    <s v="Electrica"/>
    <x v="0"/>
    <n v="25"/>
    <n v="1"/>
    <n v="24"/>
    <n v="22"/>
    <n v="13.2"/>
  </r>
  <r>
    <x v="12"/>
    <x v="95"/>
    <m/>
    <x v="0"/>
    <s v="Electrica"/>
    <x v="0"/>
    <n v="25"/>
    <n v="1"/>
    <n v="24"/>
    <n v="22"/>
    <n v="13.2"/>
  </r>
  <r>
    <x v="12"/>
    <x v="95"/>
    <m/>
    <x v="0"/>
    <s v="Electrica"/>
    <x v="0"/>
    <n v="25"/>
    <n v="2"/>
    <n v="24"/>
    <n v="22"/>
    <n v="26.4"/>
  </r>
  <r>
    <x v="12"/>
    <x v="96"/>
    <m/>
    <x v="33"/>
    <s v="Electrica"/>
    <x v="2"/>
    <n v="8360"/>
    <n v="1"/>
    <n v="10"/>
    <n v="22"/>
    <n v="1839.2"/>
  </r>
  <r>
    <x v="12"/>
    <x v="97"/>
    <m/>
    <x v="33"/>
    <s v="Electrica"/>
    <x v="2"/>
    <n v="8360"/>
    <n v="1"/>
    <n v="10"/>
    <n v="22"/>
    <n v="1839.2"/>
  </r>
  <r>
    <x v="12"/>
    <x v="93"/>
    <m/>
    <x v="33"/>
    <s v="Electrica"/>
    <x v="2"/>
    <n v="8360"/>
    <n v="1"/>
    <n v="10"/>
    <n v="22"/>
    <n v="1839.2"/>
  </r>
  <r>
    <x v="12"/>
    <x v="98"/>
    <m/>
    <x v="33"/>
    <s v="Electrica"/>
    <x v="2"/>
    <n v="8360"/>
    <n v="1"/>
    <n v="10"/>
    <n v="22"/>
    <n v="1839.2"/>
  </r>
  <r>
    <x v="12"/>
    <x v="99"/>
    <m/>
    <x v="33"/>
    <s v="Electrica"/>
    <x v="2"/>
    <n v="8360"/>
    <n v="1"/>
    <n v="10"/>
    <n v="22"/>
    <n v="1839.2"/>
  </r>
  <r>
    <x v="12"/>
    <x v="100"/>
    <m/>
    <x v="33"/>
    <s v="Electrica"/>
    <x v="2"/>
    <n v="8360"/>
    <n v="1"/>
    <n v="14"/>
    <n v="22"/>
    <n v="2574.88"/>
  </r>
  <r>
    <x v="12"/>
    <x v="101"/>
    <m/>
    <x v="33"/>
    <s v="Electrica"/>
    <x v="2"/>
    <n v="8360"/>
    <n v="1"/>
    <n v="10"/>
    <n v="22"/>
    <n v="1839.2"/>
  </r>
  <r>
    <x v="12"/>
    <x v="95"/>
    <m/>
    <x v="33"/>
    <s v="Electrica"/>
    <x v="2"/>
    <n v="8360"/>
    <n v="2"/>
    <n v="10"/>
    <n v="22"/>
    <n v="3678.4"/>
  </r>
  <r>
    <x v="12"/>
    <x v="95"/>
    <m/>
    <x v="25"/>
    <s v="Electrica"/>
    <x v="2"/>
    <n v="3300"/>
    <n v="1"/>
    <n v="10"/>
    <n v="22"/>
    <n v="726"/>
  </r>
  <r>
    <x v="12"/>
    <x v="102"/>
    <m/>
    <x v="68"/>
    <s v="Electrica"/>
    <x v="2"/>
    <n v="3300"/>
    <n v="1"/>
    <n v="14"/>
    <n v="22"/>
    <n v="1016.4"/>
  </r>
  <r>
    <x v="12"/>
    <x v="94"/>
    <m/>
    <x v="68"/>
    <s v="Electrica"/>
    <x v="2"/>
    <n v="3300"/>
    <n v="1"/>
    <n v="14"/>
    <n v="22"/>
    <n v="1016.4"/>
  </r>
  <r>
    <x v="12"/>
    <x v="103"/>
    <m/>
    <x v="68"/>
    <s v="Electrica"/>
    <x v="2"/>
    <n v="3300"/>
    <n v="1"/>
    <n v="14"/>
    <n v="22"/>
    <n v="1016.4"/>
  </r>
  <r>
    <x v="12"/>
    <x v="104"/>
    <m/>
    <x v="68"/>
    <s v="Electrica"/>
    <x v="2"/>
    <n v="3300"/>
    <n v="1"/>
    <n v="14"/>
    <n v="22"/>
    <n v="1016.4"/>
  </r>
  <r>
    <x v="12"/>
    <x v="105"/>
    <m/>
    <x v="68"/>
    <s v="Electrica"/>
    <x v="2"/>
    <n v="3300"/>
    <n v="1"/>
    <n v="14"/>
    <n v="22"/>
    <n v="1016.4"/>
  </r>
  <r>
    <x v="12"/>
    <x v="96"/>
    <m/>
    <x v="67"/>
    <s v="Electrica"/>
    <x v="1"/>
    <n v="120"/>
    <n v="1"/>
    <n v="8"/>
    <n v="22"/>
    <n v="21.12"/>
  </r>
  <r>
    <x v="12"/>
    <x v="106"/>
    <m/>
    <x v="67"/>
    <s v="Electrica"/>
    <x v="1"/>
    <n v="120"/>
    <n v="1"/>
    <n v="16"/>
    <n v="22"/>
    <n v="42.24"/>
  </r>
  <r>
    <x v="12"/>
    <x v="106"/>
    <m/>
    <x v="67"/>
    <s v="Electrica"/>
    <x v="1"/>
    <n v="120"/>
    <n v="1"/>
    <n v="16"/>
    <n v="22"/>
    <n v="42.24"/>
  </r>
  <r>
    <x v="12"/>
    <x v="106"/>
    <m/>
    <x v="67"/>
    <s v="Electrica"/>
    <x v="1"/>
    <n v="120"/>
    <n v="1"/>
    <n v="16"/>
    <n v="22"/>
    <n v="42.24"/>
  </r>
  <r>
    <x v="12"/>
    <x v="106"/>
    <m/>
    <x v="67"/>
    <s v="Electrica"/>
    <x v="1"/>
    <n v="120"/>
    <n v="1"/>
    <n v="16"/>
    <n v="22"/>
    <n v="42.24"/>
  </r>
  <r>
    <x v="12"/>
    <x v="107"/>
    <m/>
    <x v="2"/>
    <s v="Electrica"/>
    <x v="1"/>
    <n v="900"/>
    <n v="1"/>
    <n v="1"/>
    <n v="22"/>
    <n v="19.8"/>
  </r>
  <r>
    <x v="12"/>
    <x v="98"/>
    <m/>
    <x v="2"/>
    <s v="Electrica"/>
    <x v="1"/>
    <n v="900"/>
    <n v="1"/>
    <n v="1"/>
    <n v="22"/>
    <n v="19.8"/>
  </r>
  <r>
    <x v="12"/>
    <x v="102"/>
    <m/>
    <x v="41"/>
    <s v="Electrica"/>
    <x v="4"/>
    <n v="498"/>
    <n v="1"/>
    <n v="10"/>
    <n v="22"/>
    <n v="109.56"/>
  </r>
  <r>
    <x v="12"/>
    <x v="103"/>
    <m/>
    <x v="41"/>
    <s v="Electrica"/>
    <x v="4"/>
    <n v="498"/>
    <n v="1"/>
    <n v="10"/>
    <n v="22"/>
    <n v="109.56"/>
  </r>
  <r>
    <x v="12"/>
    <x v="104"/>
    <m/>
    <x v="41"/>
    <s v="Electrica"/>
    <x v="4"/>
    <n v="498"/>
    <n v="1"/>
    <n v="12"/>
    <n v="22"/>
    <n v="131.47200000000001"/>
  </r>
  <r>
    <x v="12"/>
    <x v="105"/>
    <m/>
    <x v="41"/>
    <s v="Electrica"/>
    <x v="4"/>
    <n v="498"/>
    <n v="1"/>
    <n v="12"/>
    <n v="22"/>
    <n v="131.47200000000001"/>
  </r>
  <r>
    <x v="12"/>
    <x v="101"/>
    <m/>
    <x v="41"/>
    <s v="Electrica"/>
    <x v="4"/>
    <n v="498"/>
    <n v="1"/>
    <n v="12"/>
    <n v="22"/>
    <n v="131.47200000000001"/>
  </r>
  <r>
    <x v="12"/>
    <x v="107"/>
    <m/>
    <x v="27"/>
    <s v="Electrica"/>
    <x v="2"/>
    <n v="2090"/>
    <n v="1"/>
    <n v="12"/>
    <n v="22"/>
    <n v="551.76"/>
  </r>
  <r>
    <x v="12"/>
    <x v="107"/>
    <m/>
    <x v="6"/>
    <s v="Electrica"/>
    <x v="0"/>
    <n v="145"/>
    <n v="3"/>
    <n v="12"/>
    <n v="22"/>
    <n v="114.84"/>
  </r>
  <r>
    <x v="12"/>
    <x v="97"/>
    <m/>
    <x v="6"/>
    <s v="Electrica"/>
    <x v="0"/>
    <n v="145"/>
    <n v="3"/>
    <n v="6"/>
    <n v="22"/>
    <n v="57.42"/>
  </r>
  <r>
    <x v="12"/>
    <x v="98"/>
    <m/>
    <x v="6"/>
    <s v="Electrica"/>
    <x v="0"/>
    <n v="145"/>
    <n v="2"/>
    <n v="12"/>
    <n v="22"/>
    <n v="76.56"/>
  </r>
  <r>
    <x v="12"/>
    <x v="99"/>
    <m/>
    <x v="6"/>
    <s v="Electrica"/>
    <x v="0"/>
    <n v="145"/>
    <n v="1"/>
    <n v="14"/>
    <n v="22"/>
    <n v="44.66"/>
  </r>
  <r>
    <x v="12"/>
    <x v="102"/>
    <m/>
    <x v="6"/>
    <s v="Electrica"/>
    <x v="4"/>
    <n v="145"/>
    <n v="23"/>
    <n v="12"/>
    <n v="22"/>
    <n v="880.44"/>
  </r>
  <r>
    <x v="12"/>
    <x v="94"/>
    <m/>
    <x v="6"/>
    <s v="Electrica"/>
    <x v="4"/>
    <n v="145"/>
    <n v="15"/>
    <n v="10"/>
    <n v="22"/>
    <n v="478.5"/>
  </r>
  <r>
    <x v="12"/>
    <x v="103"/>
    <m/>
    <x v="6"/>
    <s v="Electrica"/>
    <x v="4"/>
    <n v="145"/>
    <n v="18"/>
    <n v="10"/>
    <n v="22"/>
    <n v="574.20000000000005"/>
  </r>
  <r>
    <x v="12"/>
    <x v="104"/>
    <m/>
    <x v="6"/>
    <s v="Electrica"/>
    <x v="4"/>
    <n v="145"/>
    <n v="16"/>
    <n v="12"/>
    <n v="22"/>
    <n v="612.48"/>
  </r>
  <r>
    <x v="12"/>
    <x v="105"/>
    <m/>
    <x v="6"/>
    <s v="Electrica"/>
    <x v="4"/>
    <n v="145"/>
    <n v="19"/>
    <n v="12"/>
    <n v="22"/>
    <n v="727.32"/>
  </r>
  <r>
    <x v="12"/>
    <x v="100"/>
    <m/>
    <x v="6"/>
    <s v="Electrica"/>
    <x v="4"/>
    <n v="145"/>
    <n v="16"/>
    <n v="8"/>
    <n v="22"/>
    <n v="408.32"/>
  </r>
  <r>
    <x v="12"/>
    <x v="101"/>
    <m/>
    <x v="6"/>
    <s v="Electrica"/>
    <x v="4"/>
    <n v="145"/>
    <n v="19"/>
    <n v="12"/>
    <n v="22"/>
    <n v="727.32"/>
  </r>
  <r>
    <x v="12"/>
    <x v="98"/>
    <m/>
    <x v="8"/>
    <s v="Electrica"/>
    <x v="1"/>
    <n v="1000"/>
    <n v="1"/>
    <n v="24"/>
    <n v="22"/>
    <n v="528"/>
  </r>
  <r>
    <x v="12"/>
    <x v="95"/>
    <m/>
    <x v="8"/>
    <s v="Electrica"/>
    <x v="1"/>
    <n v="890"/>
    <n v="1"/>
    <n v="24"/>
    <n v="22"/>
    <n v="469.92"/>
  </r>
  <r>
    <x v="12"/>
    <x v="107"/>
    <m/>
    <x v="9"/>
    <s v="Electrica"/>
    <x v="0"/>
    <n v="684"/>
    <n v="2"/>
    <n v="5"/>
    <n v="22"/>
    <n v="150.47999999999999"/>
  </r>
  <r>
    <x v="12"/>
    <x v="97"/>
    <m/>
    <x v="9"/>
    <s v="Electrica"/>
    <x v="0"/>
    <n v="680"/>
    <n v="2"/>
    <n v="5"/>
    <n v="22"/>
    <n v="149.6"/>
  </r>
  <r>
    <x v="12"/>
    <x v="107"/>
    <m/>
    <x v="11"/>
    <s v="Electrica"/>
    <x v="3"/>
    <n v="20"/>
    <n v="6"/>
    <n v="12"/>
    <n v="22"/>
    <n v="31.68"/>
  </r>
  <r>
    <x v="12"/>
    <x v="96"/>
    <m/>
    <x v="11"/>
    <s v="Electrica"/>
    <x v="3"/>
    <n v="20"/>
    <n v="3"/>
    <n v="12"/>
    <n v="22"/>
    <n v="15.84"/>
  </r>
  <r>
    <x v="12"/>
    <x v="97"/>
    <m/>
    <x v="11"/>
    <s v="Electrica"/>
    <x v="3"/>
    <n v="20"/>
    <n v="4"/>
    <n v="12"/>
    <n v="22"/>
    <n v="21.12"/>
  </r>
  <r>
    <x v="12"/>
    <x v="93"/>
    <m/>
    <x v="11"/>
    <s v="Electrica"/>
    <x v="3"/>
    <n v="20"/>
    <n v="5"/>
    <n v="2"/>
    <n v="22"/>
    <n v="4.4000000000000004"/>
  </r>
  <r>
    <x v="12"/>
    <x v="98"/>
    <m/>
    <x v="11"/>
    <s v="Electrica"/>
    <x v="3"/>
    <n v="20"/>
    <n v="4"/>
    <n v="12"/>
    <n v="22"/>
    <n v="21.12"/>
  </r>
  <r>
    <x v="12"/>
    <x v="99"/>
    <m/>
    <x v="11"/>
    <s v="Electrica"/>
    <x v="3"/>
    <n v="20"/>
    <n v="3"/>
    <n v="12"/>
    <n v="22"/>
    <n v="15.84"/>
  </r>
  <r>
    <x v="12"/>
    <x v="108"/>
    <m/>
    <x v="11"/>
    <s v="Electrica"/>
    <x v="3"/>
    <n v="20"/>
    <n v="10"/>
    <n v="8"/>
    <n v="22"/>
    <n v="35.200000000000003"/>
  </r>
  <r>
    <x v="12"/>
    <x v="106"/>
    <m/>
    <x v="11"/>
    <s v="Electrica"/>
    <x v="3"/>
    <n v="20"/>
    <n v="3"/>
    <n v="8"/>
    <n v="22"/>
    <n v="10.56"/>
  </r>
  <r>
    <x v="12"/>
    <x v="106"/>
    <m/>
    <x v="11"/>
    <s v="Electrica"/>
    <x v="3"/>
    <n v="20"/>
    <n v="4"/>
    <n v="8"/>
    <n v="22"/>
    <n v="14.08"/>
  </r>
  <r>
    <x v="12"/>
    <x v="106"/>
    <m/>
    <x v="11"/>
    <s v="Electrica"/>
    <x v="3"/>
    <n v="20"/>
    <n v="3"/>
    <n v="8"/>
    <n v="22"/>
    <n v="10.56"/>
  </r>
  <r>
    <x v="12"/>
    <x v="106"/>
    <m/>
    <x v="11"/>
    <s v="Electrica"/>
    <x v="3"/>
    <n v="20"/>
    <n v="3"/>
    <n v="8"/>
    <n v="22"/>
    <n v="10.56"/>
  </r>
  <r>
    <x v="12"/>
    <x v="106"/>
    <m/>
    <x v="11"/>
    <s v="Electrica"/>
    <x v="3"/>
    <n v="20"/>
    <n v="1"/>
    <n v="1"/>
    <n v="22"/>
    <n v="0.44"/>
  </r>
  <r>
    <x v="12"/>
    <x v="102"/>
    <m/>
    <x v="11"/>
    <s v="Electrica"/>
    <x v="3"/>
    <n v="20"/>
    <n v="15"/>
    <n v="14"/>
    <n v="22"/>
    <n v="92.4"/>
  </r>
  <r>
    <x v="12"/>
    <x v="94"/>
    <m/>
    <x v="11"/>
    <s v="Electrica"/>
    <x v="3"/>
    <n v="20"/>
    <n v="6"/>
    <n v="10"/>
    <n v="22"/>
    <n v="26.4"/>
  </r>
  <r>
    <x v="12"/>
    <x v="103"/>
    <m/>
    <x v="11"/>
    <s v="Electrica"/>
    <x v="3"/>
    <n v="20"/>
    <n v="4"/>
    <n v="10"/>
    <n v="22"/>
    <n v="17.600000000000001"/>
  </r>
  <r>
    <x v="12"/>
    <x v="104"/>
    <m/>
    <x v="11"/>
    <s v="Electrica"/>
    <x v="3"/>
    <n v="20"/>
    <n v="12"/>
    <n v="12"/>
    <n v="22"/>
    <n v="63.36"/>
  </r>
  <r>
    <x v="12"/>
    <x v="105"/>
    <m/>
    <x v="11"/>
    <s v="Electrica"/>
    <x v="3"/>
    <n v="20"/>
    <n v="9"/>
    <n v="12"/>
    <n v="22"/>
    <n v="47.52"/>
  </r>
  <r>
    <x v="12"/>
    <x v="100"/>
    <m/>
    <x v="11"/>
    <s v="Electrica"/>
    <x v="3"/>
    <n v="20"/>
    <n v="8"/>
    <n v="8"/>
    <n v="22"/>
    <n v="28.16"/>
  </r>
  <r>
    <x v="12"/>
    <x v="101"/>
    <m/>
    <x v="11"/>
    <s v="Electrica"/>
    <x v="3"/>
    <n v="20"/>
    <n v="12"/>
    <n v="12"/>
    <n v="22"/>
    <n v="63.36"/>
  </r>
  <r>
    <x v="12"/>
    <x v="95"/>
    <m/>
    <x v="11"/>
    <s v="Electrica"/>
    <x v="3"/>
    <n v="20"/>
    <n v="8"/>
    <n v="12"/>
    <n v="22"/>
    <n v="42.24"/>
  </r>
  <r>
    <x v="12"/>
    <x v="93"/>
    <m/>
    <x v="17"/>
    <s v="Electrica"/>
    <x v="0"/>
    <n v="85"/>
    <n v="1"/>
    <n v="24"/>
    <n v="22"/>
    <n v="44.88"/>
  </r>
  <r>
    <x v="12"/>
    <x v="102"/>
    <m/>
    <x v="17"/>
    <s v="Electrica"/>
    <x v="0"/>
    <n v="95"/>
    <n v="1"/>
    <n v="24"/>
    <n v="22"/>
    <n v="50.16"/>
  </r>
  <r>
    <x v="12"/>
    <x v="103"/>
    <m/>
    <x v="17"/>
    <s v="Electrica"/>
    <x v="0"/>
    <n v="95"/>
    <n v="1"/>
    <n v="24"/>
    <n v="22"/>
    <n v="50.16"/>
  </r>
  <r>
    <x v="12"/>
    <x v="104"/>
    <m/>
    <x v="17"/>
    <s v="Electrica"/>
    <x v="0"/>
    <n v="95"/>
    <n v="1"/>
    <n v="24"/>
    <n v="22"/>
    <n v="50.16"/>
  </r>
  <r>
    <x v="12"/>
    <x v="105"/>
    <m/>
    <x v="17"/>
    <s v="Electrica"/>
    <x v="0"/>
    <n v="90"/>
    <n v="1"/>
    <n v="24"/>
    <n v="22"/>
    <n v="47.52"/>
  </r>
  <r>
    <x v="12"/>
    <x v="101"/>
    <m/>
    <x v="17"/>
    <s v="Electrica"/>
    <x v="0"/>
    <n v="90"/>
    <n v="2"/>
    <n v="24"/>
    <n v="22"/>
    <n v="95.04"/>
  </r>
  <r>
    <x v="12"/>
    <x v="95"/>
    <m/>
    <x v="37"/>
    <s v="Electrica"/>
    <x v="1"/>
    <n v="500"/>
    <n v="2"/>
    <n v="5"/>
    <n v="22"/>
    <n v="1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4" indent="0" outline="1" outlineData="1" multipleFieldFilters="0" chartFormat="1">
  <location ref="B3:I18" firstHeaderRow="1" firstDataRow="2" firstDataCol="1"/>
  <pivotFields count="11">
    <pivotField axis="axisRow" multipleItemSelectionAllowed="1" showAll="0" sortType="descending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m="1"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axis="axisCol" showAll="0">
      <items count="8">
        <item x="2"/>
        <item x="1"/>
        <item m="1" x="6"/>
        <item x="4"/>
        <item x="0"/>
        <item x="3"/>
        <item x="5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14">
    <i>
      <x v="7"/>
    </i>
    <i>
      <x v="12"/>
    </i>
    <i>
      <x v="4"/>
    </i>
    <i>
      <x v="6"/>
    </i>
    <i>
      <x v="10"/>
    </i>
    <i>
      <x/>
    </i>
    <i>
      <x v="5"/>
    </i>
    <i>
      <x v="9"/>
    </i>
    <i>
      <x v="3"/>
    </i>
    <i>
      <x v="2"/>
    </i>
    <i>
      <x v="11"/>
    </i>
    <i>
      <x v="8"/>
    </i>
    <i>
      <x v="1"/>
    </i>
    <i t="grand">
      <x/>
    </i>
  </rowItems>
  <colFields count="1">
    <field x="5"/>
  </colFields>
  <colItems count="7">
    <i>
      <x/>
    </i>
    <i>
      <x v="1"/>
    </i>
    <i>
      <x v="3"/>
    </i>
    <i>
      <x v="4"/>
    </i>
    <i>
      <x v="5"/>
    </i>
    <i>
      <x v="6"/>
    </i>
    <i t="grand">
      <x/>
    </i>
  </colItems>
  <dataFields count="1">
    <dataField name="Suma de Consumo base de energía mensual" fld="10" baseField="5" baseItem="0" numFmtId="1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>
  <location ref="A3:B10" firstHeaderRow="1" firstDataRow="1" firstDataCol="1" rowPageCount="1" colPageCount="1"/>
  <pivotFields count="11">
    <pivotField axis="axisPage" multipleItemSelectionAllowe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m="1" x="13"/>
        <item t="default"/>
      </items>
    </pivotField>
    <pivotField showAll="0"/>
    <pivotField showAll="0"/>
    <pivotField showAll="0"/>
    <pivotField showAll="0"/>
    <pivotField axis="axisRow" showAll="0">
      <items count="8">
        <item x="2"/>
        <item x="1"/>
        <item m="1" x="6"/>
        <item x="4"/>
        <item x="0"/>
        <item x="3"/>
        <item x="5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5"/>
  </rowFields>
  <rowItems count="7">
    <i>
      <x/>
    </i>
    <i>
      <x v="1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0" hier="-1"/>
  </pageFields>
  <dataFields count="1">
    <dataField name="Suma de Consumo base de energía mensual_x000a_(KW)" fld="10" baseField="0" baseItem="0"/>
  </dataFields>
  <chartFormats count="6"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>
  <location ref="A99:B209" firstHeaderRow="1" firstDataRow="1" firstDataCol="1" rowPageCount="1" colPageCount="1"/>
  <pivotFields count="11">
    <pivotField axis="axisPage" showAll="0" sortType="descending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m="1"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descending">
      <items count="117">
        <item m="1" x="110"/>
        <item m="1" x="115"/>
        <item m="1" x="111"/>
        <item m="1" x="114"/>
        <item x="19"/>
        <item x="20"/>
        <item x="21"/>
        <item x="22"/>
        <item x="23"/>
        <item x="24"/>
        <item x="25"/>
        <item x="18"/>
        <item x="92"/>
        <item x="88"/>
        <item x="89"/>
        <item x="93"/>
        <item x="99"/>
        <item x="67"/>
        <item x="68"/>
        <item x="69"/>
        <item x="70"/>
        <item x="53"/>
        <item x="54"/>
        <item x="55"/>
        <item x="56"/>
        <item x="57"/>
        <item x="58"/>
        <item x="59"/>
        <item x="32"/>
        <item x="31"/>
        <item x="27"/>
        <item x="28"/>
        <item x="29"/>
        <item x="30"/>
        <item x="10"/>
        <item x="9"/>
        <item x="36"/>
        <item x="34"/>
        <item x="35"/>
        <item x="7"/>
        <item x="38"/>
        <item x="39"/>
        <item x="37"/>
        <item x="40"/>
        <item x="41"/>
        <item x="42"/>
        <item x="43"/>
        <item x="75"/>
        <item x="50"/>
        <item x="13"/>
        <item x="14"/>
        <item x="102"/>
        <item x="94"/>
        <item x="103"/>
        <item x="104"/>
        <item x="105"/>
        <item x="100"/>
        <item x="77"/>
        <item x="48"/>
        <item x="12"/>
        <item x="63"/>
        <item x="11"/>
        <item x="64"/>
        <item x="96"/>
        <item x="97"/>
        <item x="4"/>
        <item x="1"/>
        <item x="5"/>
        <item x="49"/>
        <item x="2"/>
        <item m="1" x="112"/>
        <item x="15"/>
        <item x="16"/>
        <item x="91"/>
        <item x="47"/>
        <item x="45"/>
        <item x="44"/>
        <item x="51"/>
        <item x="101"/>
        <item x="71"/>
        <item x="72"/>
        <item x="76"/>
        <item x="74"/>
        <item x="87"/>
        <item x="81"/>
        <item x="78"/>
        <item x="60"/>
        <item x="66"/>
        <item x="80"/>
        <item x="79"/>
        <item x="83"/>
        <item x="82"/>
        <item x="85"/>
        <item x="98"/>
        <item x="107"/>
        <item x="84"/>
        <item x="86"/>
        <item x="61"/>
        <item x="108"/>
        <item x="62"/>
        <item m="1" x="113"/>
        <item x="73"/>
        <item x="33"/>
        <item x="90"/>
        <item x="26"/>
        <item x="3"/>
        <item x="8"/>
        <item x="6"/>
        <item x="52"/>
        <item x="65"/>
        <item x="95"/>
        <item x="106"/>
        <item x="0"/>
        <item x="46"/>
        <item m="1" x="109"/>
        <item x="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10">
    <i>
      <x v="58"/>
    </i>
    <i>
      <x v="61"/>
    </i>
    <i>
      <x v="115"/>
    </i>
    <i>
      <x v="60"/>
    </i>
    <i>
      <x v="110"/>
    </i>
    <i>
      <x v="106"/>
    </i>
    <i>
      <x v="109"/>
    </i>
    <i>
      <x v="67"/>
    </i>
    <i>
      <x v="112"/>
    </i>
    <i>
      <x v="56"/>
    </i>
    <i>
      <x v="78"/>
    </i>
    <i>
      <x v="29"/>
    </i>
    <i>
      <x v="73"/>
    </i>
    <i>
      <x v="10"/>
    </i>
    <i>
      <x v="9"/>
    </i>
    <i>
      <x v="46"/>
    </i>
    <i>
      <x v="42"/>
    </i>
    <i>
      <x v="28"/>
    </i>
    <i>
      <x v="93"/>
    </i>
    <i>
      <x v="6"/>
    </i>
    <i>
      <x v="8"/>
    </i>
    <i>
      <x v="7"/>
    </i>
    <i>
      <x v="5"/>
    </i>
    <i>
      <x v="11"/>
    </i>
    <i>
      <x v="4"/>
    </i>
    <i>
      <x v="43"/>
    </i>
    <i>
      <x v="41"/>
    </i>
    <i>
      <x v="45"/>
    </i>
    <i>
      <x v="40"/>
    </i>
    <i>
      <x v="44"/>
    </i>
    <i>
      <x v="66"/>
    </i>
    <i>
      <x v="51"/>
    </i>
    <i>
      <x v="64"/>
    </i>
    <i>
      <x v="55"/>
    </i>
    <i>
      <x v="15"/>
    </i>
    <i>
      <x v="16"/>
    </i>
    <i>
      <x v="12"/>
    </i>
    <i>
      <x v="63"/>
    </i>
    <i>
      <x v="54"/>
    </i>
    <i>
      <x v="53"/>
    </i>
    <i>
      <x v="107"/>
    </i>
    <i>
      <x v="87"/>
    </i>
    <i>
      <x v="49"/>
    </i>
    <i>
      <x v="52"/>
    </i>
    <i>
      <x v="69"/>
    </i>
    <i>
      <x v="105"/>
    </i>
    <i>
      <x v="103"/>
    </i>
    <i>
      <x v="30"/>
    </i>
    <i>
      <x v="32"/>
    </i>
    <i>
      <x v="33"/>
    </i>
    <i>
      <x v="31"/>
    </i>
    <i>
      <x v="59"/>
    </i>
    <i>
      <x v="74"/>
    </i>
    <i>
      <x v="50"/>
    </i>
    <i>
      <x v="104"/>
    </i>
    <i>
      <x v="101"/>
    </i>
    <i>
      <x v="79"/>
    </i>
    <i>
      <x v="80"/>
    </i>
    <i>
      <x v="94"/>
    </i>
    <i>
      <x v="68"/>
    </i>
    <i>
      <x v="65"/>
    </i>
    <i>
      <x v="17"/>
    </i>
    <i>
      <x v="20"/>
    </i>
    <i>
      <x v="18"/>
    </i>
    <i>
      <x v="19"/>
    </i>
    <i>
      <x v="62"/>
    </i>
    <i>
      <x v="82"/>
    </i>
    <i>
      <x v="96"/>
    </i>
    <i>
      <x v="71"/>
    </i>
    <i>
      <x v="77"/>
    </i>
    <i>
      <x v="113"/>
    </i>
    <i>
      <x v="111"/>
    </i>
    <i>
      <x v="76"/>
    </i>
    <i>
      <x v="25"/>
    </i>
    <i>
      <x v="26"/>
    </i>
    <i>
      <x v="27"/>
    </i>
    <i>
      <x v="22"/>
    </i>
    <i>
      <x v="21"/>
    </i>
    <i>
      <x v="24"/>
    </i>
    <i>
      <x v="23"/>
    </i>
    <i>
      <x v="108"/>
    </i>
    <i>
      <x v="83"/>
    </i>
    <i>
      <x v="97"/>
    </i>
    <i>
      <x v="99"/>
    </i>
    <i>
      <x v="47"/>
    </i>
    <i>
      <x v="102"/>
    </i>
    <i>
      <x v="48"/>
    </i>
    <i>
      <x v="86"/>
    </i>
    <i>
      <x v="95"/>
    </i>
    <i>
      <x v="37"/>
    </i>
    <i>
      <x v="39"/>
    </i>
    <i>
      <x v="57"/>
    </i>
    <i>
      <x v="38"/>
    </i>
    <i>
      <x v="81"/>
    </i>
    <i>
      <x v="89"/>
    </i>
    <i>
      <x v="90"/>
    </i>
    <i>
      <x v="72"/>
    </i>
    <i>
      <x v="91"/>
    </i>
    <i>
      <x v="98"/>
    </i>
    <i>
      <x v="88"/>
    </i>
    <i>
      <x v="75"/>
    </i>
    <i>
      <x v="85"/>
    </i>
    <i>
      <x v="34"/>
    </i>
    <i>
      <x v="35"/>
    </i>
    <i>
      <x v="36"/>
    </i>
    <i>
      <x v="13"/>
    </i>
    <i>
      <x v="92"/>
    </i>
    <i>
      <x v="84"/>
    </i>
    <i>
      <x v="14"/>
    </i>
    <i t="grand">
      <x/>
    </i>
  </rowItems>
  <colItems count="1">
    <i/>
  </colItems>
  <pageFields count="1">
    <pageField fld="0" hier="-1"/>
  </pageFields>
  <dataFields count="1">
    <dataField name="Suma de Consumo base de energía mensual_x000a_(KW)" fld="10" baseField="0" baseItem="0"/>
  </dataFields>
  <chartFormats count="1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4">
  <location ref="A214:B228" firstHeaderRow="1" firstDataRow="1" firstDataCol="1"/>
  <pivotFields count="11">
    <pivotField axis="axisRow" showAll="0" sortType="descending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m="1"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17">
        <item m="1" x="110"/>
        <item m="1" x="115"/>
        <item m="1" x="111"/>
        <item m="1" x="114"/>
        <item x="19"/>
        <item x="20"/>
        <item x="21"/>
        <item x="22"/>
        <item x="23"/>
        <item x="24"/>
        <item x="25"/>
        <item x="18"/>
        <item x="92"/>
        <item x="88"/>
        <item x="89"/>
        <item x="93"/>
        <item x="99"/>
        <item x="67"/>
        <item x="68"/>
        <item x="69"/>
        <item x="70"/>
        <item x="53"/>
        <item x="54"/>
        <item x="55"/>
        <item x="56"/>
        <item x="57"/>
        <item x="58"/>
        <item x="59"/>
        <item x="32"/>
        <item x="31"/>
        <item x="27"/>
        <item x="28"/>
        <item x="29"/>
        <item x="30"/>
        <item x="10"/>
        <item x="9"/>
        <item x="36"/>
        <item x="34"/>
        <item x="35"/>
        <item x="7"/>
        <item x="38"/>
        <item x="39"/>
        <item x="37"/>
        <item x="40"/>
        <item x="41"/>
        <item x="42"/>
        <item x="43"/>
        <item x="75"/>
        <item x="50"/>
        <item x="13"/>
        <item x="14"/>
        <item x="102"/>
        <item x="94"/>
        <item x="103"/>
        <item x="104"/>
        <item x="105"/>
        <item x="100"/>
        <item x="77"/>
        <item x="48"/>
        <item x="12"/>
        <item x="63"/>
        <item x="11"/>
        <item x="64"/>
        <item x="96"/>
        <item x="97"/>
        <item x="4"/>
        <item x="1"/>
        <item x="5"/>
        <item x="49"/>
        <item x="2"/>
        <item m="1" x="112"/>
        <item x="15"/>
        <item x="16"/>
        <item x="91"/>
        <item x="47"/>
        <item x="45"/>
        <item x="44"/>
        <item x="51"/>
        <item x="101"/>
        <item x="71"/>
        <item x="72"/>
        <item x="76"/>
        <item x="74"/>
        <item x="87"/>
        <item x="81"/>
        <item x="78"/>
        <item x="60"/>
        <item x="66"/>
        <item x="80"/>
        <item x="79"/>
        <item x="83"/>
        <item x="82"/>
        <item x="85"/>
        <item x="98"/>
        <item x="107"/>
        <item x="84"/>
        <item x="86"/>
        <item x="61"/>
        <item x="108"/>
        <item x="62"/>
        <item m="1" x="113"/>
        <item x="73"/>
        <item x="33"/>
        <item x="17"/>
        <item x="90"/>
        <item x="26"/>
        <item x="3"/>
        <item x="8"/>
        <item x="6"/>
        <item x="52"/>
        <item x="65"/>
        <item x="95"/>
        <item x="106"/>
        <item x="0"/>
        <item x="46"/>
        <item m="1" x="10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4">
    <i>
      <x v="7"/>
    </i>
    <i>
      <x v="12"/>
    </i>
    <i>
      <x v="4"/>
    </i>
    <i>
      <x v="6"/>
    </i>
    <i>
      <x v="10"/>
    </i>
    <i>
      <x/>
    </i>
    <i>
      <x v="5"/>
    </i>
    <i>
      <x v="9"/>
    </i>
    <i>
      <x v="3"/>
    </i>
    <i>
      <x v="2"/>
    </i>
    <i>
      <x v="11"/>
    </i>
    <i>
      <x v="8"/>
    </i>
    <i>
      <x v="1"/>
    </i>
    <i t="grand">
      <x/>
    </i>
  </rowItems>
  <colItems count="1">
    <i/>
  </colItems>
  <dataFields count="1">
    <dataField name="Suma de Consumo base de energía mensual" fld="10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>
  <location ref="A25:D95" firstHeaderRow="0" firstDataRow="1" firstDataCol="1" rowPageCount="1" colPageCount="1"/>
  <pivotFields count="11">
    <pivotField axis="axisPage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m="1" x="13"/>
        <item t="default"/>
      </items>
    </pivotField>
    <pivotField showAll="0"/>
    <pivotField showAll="0"/>
    <pivotField axis="axisRow" showAll="0" sortType="descending">
      <items count="149">
        <item m="1" x="82"/>
        <item x="0"/>
        <item x="25"/>
        <item m="1" x="129"/>
        <item x="40"/>
        <item x="2"/>
        <item x="41"/>
        <item m="1" x="127"/>
        <item m="1" x="76"/>
        <item m="1" x="122"/>
        <item m="1" x="108"/>
        <item x="26"/>
        <item m="1" x="135"/>
        <item x="3"/>
        <item x="4"/>
        <item x="15"/>
        <item x="5"/>
        <item x="18"/>
        <item m="1" x="105"/>
        <item m="1" x="99"/>
        <item x="6"/>
        <item m="1" x="100"/>
        <item m="1" x="102"/>
        <item m="1" x="92"/>
        <item x="19"/>
        <item m="1" x="79"/>
        <item x="16"/>
        <item x="7"/>
        <item m="1" x="128"/>
        <item x="20"/>
        <item m="1" x="132"/>
        <item x="21"/>
        <item x="22"/>
        <item m="1" x="86"/>
        <item x="46"/>
        <item m="1" x="124"/>
        <item m="1" x="147"/>
        <item m="1" x="133"/>
        <item x="67"/>
        <item m="1" x="96"/>
        <item m="1" x="89"/>
        <item m="1" x="144"/>
        <item m="1" x="77"/>
        <item m="1" x="74"/>
        <item x="8"/>
        <item x="47"/>
        <item x="48"/>
        <item m="1" x="113"/>
        <item x="49"/>
        <item x="50"/>
        <item m="1" x="75"/>
        <item m="1" x="97"/>
        <item m="1" x="95"/>
        <item x="9"/>
        <item x="51"/>
        <item x="10"/>
        <item m="1" x="139"/>
        <item x="52"/>
        <item x="11"/>
        <item m="1" x="116"/>
        <item m="1" x="110"/>
        <item m="1" x="91"/>
        <item m="1" x="137"/>
        <item m="1" x="88"/>
        <item m="1" x="125"/>
        <item m="1" x="103"/>
        <item m="1" x="87"/>
        <item m="1" x="98"/>
        <item x="53"/>
        <item m="1" x="83"/>
        <item m="1" x="106"/>
        <item m="1" x="146"/>
        <item m="1" x="121"/>
        <item m="1" x="123"/>
        <item x="12"/>
        <item m="1" x="78"/>
        <item m="1" x="93"/>
        <item m="1" x="117"/>
        <item m="1" x="107"/>
        <item m="1" x="81"/>
        <item m="1" x="71"/>
        <item m="1" x="142"/>
        <item m="1" x="136"/>
        <item m="1" x="115"/>
        <item m="1" x="119"/>
        <item m="1" x="141"/>
        <item x="54"/>
        <item m="1" x="120"/>
        <item x="1"/>
        <item m="1" x="69"/>
        <item m="1" x="101"/>
        <item m="1" x="126"/>
        <item m="1" x="72"/>
        <item m="1" x="94"/>
        <item x="55"/>
        <item x="56"/>
        <item x="57"/>
        <item m="1" x="131"/>
        <item m="1" x="138"/>
        <item m="1" x="145"/>
        <item m="1" x="109"/>
        <item m="1" x="130"/>
        <item x="24"/>
        <item x="58"/>
        <item x="36"/>
        <item m="1" x="85"/>
        <item m="1" x="84"/>
        <item m="1" x="90"/>
        <item x="59"/>
        <item x="13"/>
        <item x="60"/>
        <item x="61"/>
        <item x="62"/>
        <item m="1" x="134"/>
        <item x="17"/>
        <item x="63"/>
        <item x="64"/>
        <item x="65"/>
        <item m="1" x="73"/>
        <item m="1" x="118"/>
        <item m="1" x="104"/>
        <item x="66"/>
        <item m="1" x="143"/>
        <item x="14"/>
        <item m="1" x="80"/>
        <item x="37"/>
        <item m="1" x="140"/>
        <item x="42"/>
        <item x="45"/>
        <item x="39"/>
        <item x="23"/>
        <item m="1" x="70"/>
        <item m="1" x="114"/>
        <item x="31"/>
        <item x="35"/>
        <item x="34"/>
        <item x="33"/>
        <item x="32"/>
        <item x="30"/>
        <item x="38"/>
        <item x="27"/>
        <item x="68"/>
        <item m="1" x="111"/>
        <item m="1" x="112"/>
        <item x="44"/>
        <item x="43"/>
        <item x="28"/>
        <item x="29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dataField="1" showAll="0"/>
    <pivotField dataField="1" showAll="0"/>
    <pivotField showAll="0"/>
    <pivotField showAll="0"/>
    <pivotField dataField="1" showAll="0"/>
  </pivotFields>
  <rowFields count="1">
    <field x="3"/>
  </rowFields>
  <rowItems count="70">
    <i>
      <x v="136"/>
    </i>
    <i>
      <x v="138"/>
    </i>
    <i>
      <x v="139"/>
    </i>
    <i>
      <x v="134"/>
    </i>
    <i>
      <x v="15"/>
    </i>
    <i>
      <x v="20"/>
    </i>
    <i>
      <x v="58"/>
    </i>
    <i>
      <x v="133"/>
    </i>
    <i>
      <x v="141"/>
    </i>
    <i>
      <x v="140"/>
    </i>
    <i>
      <x v="44"/>
    </i>
    <i>
      <x v="27"/>
    </i>
    <i>
      <x v="14"/>
    </i>
    <i>
      <x v="13"/>
    </i>
    <i>
      <x v="17"/>
    </i>
    <i>
      <x v="147"/>
    </i>
    <i>
      <x v="146"/>
    </i>
    <i>
      <x v="53"/>
    </i>
    <i>
      <x v="135"/>
    </i>
    <i>
      <x v="2"/>
    </i>
    <i>
      <x v="130"/>
    </i>
    <i>
      <x v="16"/>
    </i>
    <i>
      <x v="88"/>
    </i>
    <i>
      <x v="104"/>
    </i>
    <i>
      <x v="6"/>
    </i>
    <i>
      <x v="111"/>
    </i>
    <i>
      <x v="102"/>
    </i>
    <i>
      <x v="29"/>
    </i>
    <i>
      <x v="114"/>
    </i>
    <i>
      <x v="5"/>
    </i>
    <i>
      <x v="24"/>
    </i>
    <i>
      <x v="137"/>
    </i>
    <i>
      <x v="1"/>
    </i>
    <i>
      <x v="38"/>
    </i>
    <i>
      <x v="32"/>
    </i>
    <i>
      <x v="26"/>
    </i>
    <i>
      <x v="125"/>
    </i>
    <i>
      <x v="109"/>
    </i>
    <i>
      <x v="31"/>
    </i>
    <i>
      <x v="11"/>
    </i>
    <i>
      <x v="95"/>
    </i>
    <i>
      <x v="127"/>
    </i>
    <i>
      <x v="128"/>
    </i>
    <i>
      <x v="74"/>
    </i>
    <i>
      <x v="123"/>
    </i>
    <i>
      <x v="145"/>
    </i>
    <i>
      <x v="55"/>
    </i>
    <i>
      <x v="96"/>
    </i>
    <i>
      <x v="94"/>
    </i>
    <i>
      <x v="129"/>
    </i>
    <i>
      <x v="34"/>
    </i>
    <i>
      <x v="45"/>
    </i>
    <i>
      <x v="108"/>
    </i>
    <i>
      <x v="112"/>
    </i>
    <i>
      <x v="86"/>
    </i>
    <i>
      <x v="103"/>
    </i>
    <i>
      <x v="117"/>
    </i>
    <i>
      <x v="116"/>
    </i>
    <i>
      <x v="121"/>
    </i>
    <i>
      <x v="110"/>
    </i>
    <i>
      <x v="68"/>
    </i>
    <i>
      <x v="48"/>
    </i>
    <i>
      <x v="54"/>
    </i>
    <i>
      <x v="46"/>
    </i>
    <i>
      <x v="49"/>
    </i>
    <i>
      <x v="57"/>
    </i>
    <i>
      <x v="115"/>
    </i>
    <i>
      <x v="144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Suma de Cantidad de equipos" fld="7" baseField="3" baseItem="134"/>
    <dataField name="Promedio de Potencia nominal  de Consumo del Equipo (Watts)" fld="6" subtotal="average" baseField="3" baseItem="136" numFmtId="1"/>
    <dataField name="Suma de Consumo base de energía mensual" fld="10" baseField="3" baseItem="133" numFmtId="1"/>
  </dataFields>
  <chartFormats count="3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K50" totalsRowShown="0">
  <autoFilter ref="A1:K50"/>
  <tableColumns count="11">
    <tableColumn id="1" name="Area / Edificio"/>
    <tableColumn id="2" name="Sub Area"/>
    <tableColumn id="3" name="Responsable"/>
    <tableColumn id="4" name="Equipos / Maquinas / Articulos _x000a_Describir el equipo que consume energia"/>
    <tableColumn id="5" name="Tipo de energia"/>
    <tableColumn id="6" name="Uso de la Energia_x000a_(Categoria)"/>
    <tableColumn id="7" name="Potencia nominal  de Consumo del Equipo (Watts)"/>
    <tableColumn id="8" name="Cantidad de equipos"/>
    <tableColumn id="9" name="Utilización de los equipos_x000a_(Horas)"/>
    <tableColumn id="10" name="Utilización de los equipo_x000a_(Dias al mes)"/>
    <tableColumn id="11" name="Consumo base de energía mensual_x000a_(KW)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0" name="Tabla10" displayName="Tabla10" ref="A1:K50" totalsRowShown="0">
  <autoFilter ref="A1:K50"/>
  <tableColumns count="11">
    <tableColumn id="1" name="Area / Edificio"/>
    <tableColumn id="2" name="Sub Area"/>
    <tableColumn id="3" name="Responsable"/>
    <tableColumn id="4" name="Equipos / Maquinas / Articulos _x000a_Describir el equipo que consume energia"/>
    <tableColumn id="5" name="Tipo de energia"/>
    <tableColumn id="6" name="Uso de la Energia_x000a_(Categoria)"/>
    <tableColumn id="7" name="Potencia nominal  de Consumo del Equipo (Watts)"/>
    <tableColumn id="8" name="Cantidad de equipos"/>
    <tableColumn id="9" name="Utilización de los equipos_x000a_(Horas)"/>
    <tableColumn id="10" name="Utilización de los equipo_x000a_(Dias al mes)"/>
    <tableColumn id="11" name="Consumo base de energía mensual_x000a_(KW)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11" name="Tabla11" displayName="Tabla11" ref="A1:K70" totalsRowShown="0">
  <autoFilter ref="A1:K70"/>
  <tableColumns count="11">
    <tableColumn id="1" name="Area / Edificio"/>
    <tableColumn id="2" name="Sub Area"/>
    <tableColumn id="3" name="Responsable"/>
    <tableColumn id="4" name="Equipos / Maquinas / Articulos _x000a_Describir el equipo que consume energia"/>
    <tableColumn id="5" name="Tipo de energia"/>
    <tableColumn id="6" name="Uso de la Energia_x000a_(Categoria)"/>
    <tableColumn id="7" name="Potencia nominal  de Consumo del Equipo (Watts)"/>
    <tableColumn id="8" name="Cantidad de equipos"/>
    <tableColumn id="9" name="Utilización de los equipos_x000a_(Horas)"/>
    <tableColumn id="10" name="Utilización de los equipo_x000a_(Dias al mes)"/>
    <tableColumn id="11" name="Consumo base de energía mensual_x000a_(KW)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K51" totalsRowShown="0">
  <autoFilter ref="A1:K51"/>
  <tableColumns count="11">
    <tableColumn id="1" name="Area / Edificio"/>
    <tableColumn id="2" name="Sub Area"/>
    <tableColumn id="3" name="Responsable"/>
    <tableColumn id="4" name="Equipos / Maquinas / Articulos _x000a_Describir el equipo que consume energia"/>
    <tableColumn id="5" name="Tipo de energia"/>
    <tableColumn id="6" name="Uso de la Energia_x000a_(Categoria)"/>
    <tableColumn id="7" name="Potencia nominal  de Consumo del Equipo (Watts)"/>
    <tableColumn id="8" name="Cantidad de equipos"/>
    <tableColumn id="9" name="Utilización de los equipos_x000a_(Horas)"/>
    <tableColumn id="10" name="Utilización de los equipo_x000a_(Dias al mes)"/>
    <tableColumn id="11" name="Consumo base de energía mensual_x000a_(KW)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K70" totalsRowShown="0">
  <autoFilter ref="A1:K70"/>
  <tableColumns count="11">
    <tableColumn id="1" name="Area / Edificio"/>
    <tableColumn id="2" name="Sub Area"/>
    <tableColumn id="3" name="Responsable"/>
    <tableColumn id="4" name="Equipos / Maquinas / Articulos _x000a_Describir el equipo que consume energia"/>
    <tableColumn id="5" name="Tipo de energia"/>
    <tableColumn id="6" name="Uso de la Energia_x000a_(Categoria)"/>
    <tableColumn id="7" name="Potencia nominal  de Consumo del Equipo (Watts)"/>
    <tableColumn id="8" name="Cantidad de equipos"/>
    <tableColumn id="9" name="Utilización de los equipos_x000a_(Horas)"/>
    <tableColumn id="10" name="Utilización de los equipo_x000a_(Dias al mes)"/>
    <tableColumn id="11" name="Consumo base de energía mensual_x000a_(KW)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A1:K50" totalsRowShown="0">
  <autoFilter ref="A1:K50"/>
  <tableColumns count="11">
    <tableColumn id="1" name="Area / Edificio"/>
    <tableColumn id="2" name="Sub Area"/>
    <tableColumn id="3" name="Responsable"/>
    <tableColumn id="4" name="Equipos / Maquinas / Articulos _x000a_Describir el equipo que consume energia"/>
    <tableColumn id="5" name="Tipo de energia"/>
    <tableColumn id="6" name="Uso de la Energia_x000a_(Categoria)"/>
    <tableColumn id="7" name="Potencia nominal  de Consumo del Equipo (Watts)"/>
    <tableColumn id="8" name="Cantidad de equipos"/>
    <tableColumn id="9" name="Utilización de los equipos_x000a_(Horas)"/>
    <tableColumn id="10" name="Utilización de los equipo_x000a_(Dias al mes)"/>
    <tableColumn id="11" name="Consumo base de energía mensual_x000a_(KW)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A1:K17" totalsRowShown="0">
  <autoFilter ref="A1:K17"/>
  <tableColumns count="11">
    <tableColumn id="1" name="Area / Edificio"/>
    <tableColumn id="2" name="Sub Area"/>
    <tableColumn id="3" name="Responsable"/>
    <tableColumn id="4" name="Equipos / Maquinas / Articulos _x000a_Describir el equipo que consume energia"/>
    <tableColumn id="5" name="Tipo de energia"/>
    <tableColumn id="6" name="Uso de la Energia_x000a_(Categoria)"/>
    <tableColumn id="7" name="Potencia nominal  de Consumo del Equipo (Watts)"/>
    <tableColumn id="8" name="Cantidad de equipos"/>
    <tableColumn id="9" name="Utilización de los equipos_x000a_(Horas)"/>
    <tableColumn id="10" name="Utilización de los equipo_x000a_(Dias al mes)"/>
    <tableColumn id="11" name="Consumo base de energía mensual_x000a_(KW)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A1:K17" totalsRowShown="0">
  <autoFilter ref="A1:K17"/>
  <tableColumns count="11">
    <tableColumn id="1" name="Area / Edificio"/>
    <tableColumn id="2" name="Sub Area"/>
    <tableColumn id="3" name="Responsable"/>
    <tableColumn id="4" name="Equipos / Maquinas / Articulos _x000a_Describir el equipo que consume energia"/>
    <tableColumn id="5" name="Tipo de energia"/>
    <tableColumn id="6" name="Uso de la Energia_x000a_(Categoria)"/>
    <tableColumn id="7" name="Potencia nominal  de Consumo del Equipo (Watts)"/>
    <tableColumn id="8" name="Cantidad de equipos"/>
    <tableColumn id="9" name="Utilización de los equipos_x000a_(Horas)"/>
    <tableColumn id="10" name="Utilización de los equipo_x000a_(Dias al mes)"/>
    <tableColumn id="11" name="Consumo base de energía mensual_x000a_(KW)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A1:K4" totalsRowShown="0">
  <autoFilter ref="A1:K4"/>
  <tableColumns count="11">
    <tableColumn id="1" name="Area / Edificio"/>
    <tableColumn id="2" name="Sub Area"/>
    <tableColumn id="3" name="Responsable"/>
    <tableColumn id="4" name="Equipos / Maquinas / Articulos _x000a_Describir el equipo que consume energia"/>
    <tableColumn id="5" name="Tipo de energia"/>
    <tableColumn id="6" name="Uso de la Energia_x000a_(Categoria)"/>
    <tableColumn id="7" name="Potencia nominal  de Consumo del Equipo (Watts)"/>
    <tableColumn id="8" name="Cantidad de equipos"/>
    <tableColumn id="9" name="Utilización de los equipos_x000a_(Horas)"/>
    <tableColumn id="10" name="Utilización de los equipo_x000a_(Dias al mes)"/>
    <tableColumn id="11" name="Consumo base de energía mensual_x000a_(KW)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8" name="Tabla8" displayName="Tabla8" ref="A1:K51" totalsRowShown="0">
  <autoFilter ref="A1:K51"/>
  <tableColumns count="11">
    <tableColumn id="1" name="Area / Edificio"/>
    <tableColumn id="2" name="Sub Area"/>
    <tableColumn id="3" name="Responsable"/>
    <tableColumn id="4" name="Equipos / Maquinas / Articulos _x000a_Describir el equipo que consume energia"/>
    <tableColumn id="5" name="Tipo de energia"/>
    <tableColumn id="6" name="Uso de la Energia_x000a_(Categoria)"/>
    <tableColumn id="7" name="Potencia nominal  de Consumo del Equipo (Watts)"/>
    <tableColumn id="8" name="Cantidad de equipos"/>
    <tableColumn id="9" name="Utilización de los equipos_x000a_(Horas)"/>
    <tableColumn id="10" name="Utilización de los equipo_x000a_(Dias al mes)"/>
    <tableColumn id="11" name="Consumo base de energía mensual_x000a_(KW)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9" name="Tabla9" displayName="Tabla9" ref="A1:K25" totalsRowShown="0">
  <autoFilter ref="A1:K25"/>
  <tableColumns count="11">
    <tableColumn id="1" name="Area / Edificio"/>
    <tableColumn id="2" name="Sub Area"/>
    <tableColumn id="3" name="Responsable"/>
    <tableColumn id="4" name="Equipos / Maquinas / Articulos _x000a_Describir el equipo que consume energia"/>
    <tableColumn id="5" name="Tipo de energia"/>
    <tableColumn id="6" name="Uso de la Energia_x000a_(Categoria)"/>
    <tableColumn id="7" name="Potencia nominal  de Consumo del Equipo (Watts)"/>
    <tableColumn id="8" name="Cantidad de equipos"/>
    <tableColumn id="9" name="Utilización de los equipos_x000a_(Horas)"/>
    <tableColumn id="10" name="Utilización de los equipo_x000a_(Dias al mes)"/>
    <tableColumn id="11" name="Consumo base de energía mensual_x000a_(KW)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7.bin"/><Relationship Id="rId4" Type="http://schemas.openxmlformats.org/officeDocument/2006/relationships/pivotTable" Target="../pivotTables/pivotTable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E11" sqref="E11"/>
    </sheetView>
  </sheetViews>
  <sheetFormatPr baseColWidth="10" defaultRowHeight="15.75"/>
  <cols>
    <col min="1" max="1" width="14.875" customWidth="1"/>
    <col min="3" max="3" width="13.375" customWidth="1"/>
    <col min="5" max="5" width="16" customWidth="1"/>
    <col min="7" max="7" width="45.75" customWidth="1"/>
    <col min="8" max="8" width="20.25" customWidth="1"/>
  </cols>
  <sheetData>
    <row r="1" spans="1:11">
      <c r="A1" t="s">
        <v>11</v>
      </c>
      <c r="B1" t="s">
        <v>3</v>
      </c>
      <c r="C1" t="s">
        <v>2</v>
      </c>
      <c r="D1" t="s">
        <v>0</v>
      </c>
      <c r="E1" t="s">
        <v>1</v>
      </c>
      <c r="F1" t="s">
        <v>12</v>
      </c>
      <c r="G1" t="s">
        <v>6</v>
      </c>
      <c r="H1" t="s">
        <v>5</v>
      </c>
      <c r="I1" t="s">
        <v>9</v>
      </c>
      <c r="J1" t="s">
        <v>10</v>
      </c>
      <c r="K1" t="s">
        <v>7</v>
      </c>
    </row>
    <row r="2" spans="1:11">
      <c r="A2" t="s">
        <v>187</v>
      </c>
      <c r="B2" t="s">
        <v>195</v>
      </c>
      <c r="D2" t="s">
        <v>220</v>
      </c>
      <c r="E2" t="s">
        <v>216</v>
      </c>
      <c r="F2" t="s">
        <v>215</v>
      </c>
      <c r="G2">
        <v>500</v>
      </c>
      <c r="H2">
        <v>2</v>
      </c>
      <c r="I2">
        <v>5</v>
      </c>
      <c r="J2">
        <v>22</v>
      </c>
      <c r="K2">
        <v>110</v>
      </c>
    </row>
    <row r="3" spans="1:11">
      <c r="A3" t="s">
        <v>187</v>
      </c>
      <c r="B3" t="s">
        <v>195</v>
      </c>
      <c r="D3" t="s">
        <v>60</v>
      </c>
      <c r="E3" t="s">
        <v>216</v>
      </c>
      <c r="F3" t="s">
        <v>215</v>
      </c>
      <c r="G3">
        <v>890</v>
      </c>
      <c r="H3">
        <v>1</v>
      </c>
      <c r="I3">
        <v>24</v>
      </c>
      <c r="J3">
        <v>22</v>
      </c>
      <c r="K3">
        <v>469.92</v>
      </c>
    </row>
    <row r="4" spans="1:11">
      <c r="A4" t="s">
        <v>66</v>
      </c>
      <c r="B4" t="s">
        <v>46</v>
      </c>
      <c r="D4" t="s">
        <v>57</v>
      </c>
      <c r="E4" t="s">
        <v>216</v>
      </c>
      <c r="F4" t="s">
        <v>215</v>
      </c>
      <c r="G4">
        <v>1150</v>
      </c>
      <c r="H4">
        <v>1</v>
      </c>
      <c r="I4">
        <v>2</v>
      </c>
      <c r="J4">
        <v>22</v>
      </c>
      <c r="K4">
        <v>50.6</v>
      </c>
    </row>
    <row r="5" spans="1:11">
      <c r="A5" t="s">
        <v>66</v>
      </c>
      <c r="B5" t="s">
        <v>46</v>
      </c>
      <c r="D5" t="s">
        <v>58</v>
      </c>
      <c r="E5" t="s">
        <v>216</v>
      </c>
      <c r="F5" t="s">
        <v>215</v>
      </c>
      <c r="G5">
        <v>900</v>
      </c>
      <c r="H5">
        <v>1</v>
      </c>
      <c r="I5">
        <v>0.5</v>
      </c>
      <c r="J5">
        <v>22</v>
      </c>
      <c r="K5">
        <v>9.9</v>
      </c>
    </row>
    <row r="6" spans="1:11">
      <c r="A6" t="s">
        <v>66</v>
      </c>
      <c r="B6" t="s">
        <v>50</v>
      </c>
      <c r="D6" t="s">
        <v>58</v>
      </c>
      <c r="E6" t="s">
        <v>216</v>
      </c>
      <c r="F6" t="s">
        <v>215</v>
      </c>
      <c r="G6">
        <v>900</v>
      </c>
      <c r="H6">
        <v>1</v>
      </c>
      <c r="I6">
        <v>0.5</v>
      </c>
      <c r="J6">
        <v>22</v>
      </c>
      <c r="K6">
        <v>9.9</v>
      </c>
    </row>
    <row r="7" spans="1:11">
      <c r="A7" t="s">
        <v>187</v>
      </c>
      <c r="B7" t="s">
        <v>181</v>
      </c>
      <c r="D7" t="s">
        <v>60</v>
      </c>
      <c r="E7" t="s">
        <v>216</v>
      </c>
      <c r="F7" t="s">
        <v>215</v>
      </c>
      <c r="G7">
        <v>1000</v>
      </c>
      <c r="H7">
        <v>1</v>
      </c>
      <c r="I7">
        <v>24</v>
      </c>
      <c r="J7">
        <v>22</v>
      </c>
      <c r="K7">
        <v>528</v>
      </c>
    </row>
    <row r="8" spans="1:11">
      <c r="A8" t="s">
        <v>187</v>
      </c>
      <c r="B8" t="s">
        <v>181</v>
      </c>
      <c r="D8" t="s">
        <v>58</v>
      </c>
      <c r="E8" t="s">
        <v>216</v>
      </c>
      <c r="F8" t="s">
        <v>215</v>
      </c>
      <c r="G8">
        <v>900</v>
      </c>
      <c r="H8">
        <v>1</v>
      </c>
      <c r="I8">
        <v>1</v>
      </c>
      <c r="J8">
        <v>22</v>
      </c>
      <c r="K8">
        <v>19.8</v>
      </c>
    </row>
    <row r="9" spans="1:11">
      <c r="A9" t="s">
        <v>187</v>
      </c>
      <c r="B9" t="s">
        <v>177</v>
      </c>
      <c r="D9" t="s">
        <v>58</v>
      </c>
      <c r="E9" t="s">
        <v>216</v>
      </c>
      <c r="F9" t="s">
        <v>215</v>
      </c>
      <c r="G9">
        <v>900</v>
      </c>
      <c r="H9">
        <v>1</v>
      </c>
      <c r="I9">
        <v>1</v>
      </c>
      <c r="J9">
        <v>22</v>
      </c>
      <c r="K9">
        <v>19.8</v>
      </c>
    </row>
    <row r="10" spans="1:11">
      <c r="A10" t="s">
        <v>187</v>
      </c>
      <c r="B10" t="s">
        <v>184</v>
      </c>
      <c r="D10" t="s">
        <v>185</v>
      </c>
      <c r="E10" t="s">
        <v>216</v>
      </c>
      <c r="F10" t="s">
        <v>215</v>
      </c>
      <c r="G10">
        <v>120</v>
      </c>
      <c r="H10">
        <v>1</v>
      </c>
      <c r="I10">
        <v>16</v>
      </c>
      <c r="J10">
        <v>22</v>
      </c>
      <c r="K10">
        <v>42.24</v>
      </c>
    </row>
    <row r="11" spans="1:11">
      <c r="A11" t="s">
        <v>187</v>
      </c>
      <c r="B11" t="s">
        <v>184</v>
      </c>
      <c r="D11" t="s">
        <v>185</v>
      </c>
      <c r="E11" t="s">
        <v>216</v>
      </c>
      <c r="F11" t="s">
        <v>215</v>
      </c>
      <c r="G11">
        <v>120</v>
      </c>
      <c r="H11">
        <v>1</v>
      </c>
      <c r="I11">
        <v>16</v>
      </c>
      <c r="J11">
        <v>22</v>
      </c>
      <c r="K11">
        <v>42.24</v>
      </c>
    </row>
    <row r="12" spans="1:11">
      <c r="A12" t="s">
        <v>187</v>
      </c>
      <c r="B12" t="s">
        <v>184</v>
      </c>
      <c r="D12" t="s">
        <v>185</v>
      </c>
      <c r="E12" t="s">
        <v>216</v>
      </c>
      <c r="F12" t="s">
        <v>215</v>
      </c>
      <c r="G12">
        <v>120</v>
      </c>
      <c r="H12">
        <v>1</v>
      </c>
      <c r="I12">
        <v>16</v>
      </c>
      <c r="J12">
        <v>22</v>
      </c>
      <c r="K12">
        <v>42.24</v>
      </c>
    </row>
    <row r="13" spans="1:11">
      <c r="A13" t="s">
        <v>187</v>
      </c>
      <c r="B13" t="s">
        <v>184</v>
      </c>
      <c r="D13" t="s">
        <v>185</v>
      </c>
      <c r="E13" t="s">
        <v>216</v>
      </c>
      <c r="F13" t="s">
        <v>215</v>
      </c>
      <c r="G13">
        <v>120</v>
      </c>
      <c r="H13">
        <v>1</v>
      </c>
      <c r="I13">
        <v>16</v>
      </c>
      <c r="J13">
        <v>22</v>
      </c>
      <c r="K13">
        <v>42.24</v>
      </c>
    </row>
    <row r="14" spans="1:11">
      <c r="A14" t="s">
        <v>187</v>
      </c>
      <c r="B14" t="s">
        <v>178</v>
      </c>
      <c r="D14" t="s">
        <v>185</v>
      </c>
      <c r="E14" t="s">
        <v>216</v>
      </c>
      <c r="F14" t="s">
        <v>215</v>
      </c>
      <c r="G14">
        <v>120</v>
      </c>
      <c r="H14">
        <v>1</v>
      </c>
      <c r="I14">
        <v>8</v>
      </c>
      <c r="J14">
        <v>22</v>
      </c>
      <c r="K14">
        <v>21.12</v>
      </c>
    </row>
    <row r="15" spans="1:11">
      <c r="A15" t="s">
        <v>207</v>
      </c>
      <c r="B15" t="s">
        <v>205</v>
      </c>
      <c r="D15" t="s">
        <v>206</v>
      </c>
      <c r="E15" t="s">
        <v>216</v>
      </c>
      <c r="F15" t="s">
        <v>215</v>
      </c>
      <c r="G15">
        <v>864</v>
      </c>
      <c r="H15">
        <v>1</v>
      </c>
      <c r="I15">
        <v>8</v>
      </c>
      <c r="J15">
        <v>22</v>
      </c>
      <c r="K15">
        <v>152.06399999999999</v>
      </c>
    </row>
    <row r="16" spans="1:11">
      <c r="A16" t="s">
        <v>207</v>
      </c>
      <c r="B16" t="s">
        <v>203</v>
      </c>
      <c r="D16" t="s">
        <v>57</v>
      </c>
      <c r="E16" t="s">
        <v>216</v>
      </c>
      <c r="F16" t="s">
        <v>215</v>
      </c>
      <c r="G16">
        <v>4450</v>
      </c>
      <c r="H16">
        <v>1</v>
      </c>
      <c r="I16">
        <v>1</v>
      </c>
      <c r="J16">
        <v>22</v>
      </c>
      <c r="K16">
        <v>97.9</v>
      </c>
    </row>
    <row r="17" spans="1:11">
      <c r="A17" t="s">
        <v>207</v>
      </c>
      <c r="B17" t="s">
        <v>204</v>
      </c>
      <c r="D17" t="s">
        <v>60</v>
      </c>
      <c r="E17" t="s">
        <v>216</v>
      </c>
      <c r="F17" t="s">
        <v>215</v>
      </c>
      <c r="G17">
        <v>864</v>
      </c>
      <c r="H17">
        <v>1</v>
      </c>
      <c r="I17">
        <v>24</v>
      </c>
      <c r="J17">
        <v>22</v>
      </c>
      <c r="K17">
        <v>456.19200000000001</v>
      </c>
    </row>
    <row r="18" spans="1:11">
      <c r="A18" t="s">
        <v>207</v>
      </c>
      <c r="B18" t="s">
        <v>203</v>
      </c>
      <c r="D18" t="s">
        <v>60</v>
      </c>
      <c r="E18" t="s">
        <v>216</v>
      </c>
      <c r="F18" t="s">
        <v>215</v>
      </c>
      <c r="G18">
        <v>864</v>
      </c>
      <c r="H18">
        <v>1</v>
      </c>
      <c r="I18">
        <v>24</v>
      </c>
      <c r="J18">
        <v>22</v>
      </c>
      <c r="K18">
        <v>456.19200000000001</v>
      </c>
    </row>
    <row r="19" spans="1:11">
      <c r="A19" t="s">
        <v>207</v>
      </c>
      <c r="B19" t="s">
        <v>204</v>
      </c>
      <c r="D19" t="s">
        <v>185</v>
      </c>
      <c r="E19" t="s">
        <v>216</v>
      </c>
      <c r="F19" t="s">
        <v>215</v>
      </c>
      <c r="G19">
        <v>120</v>
      </c>
      <c r="H19">
        <v>3</v>
      </c>
      <c r="I19">
        <v>5</v>
      </c>
      <c r="J19">
        <v>22</v>
      </c>
      <c r="K19">
        <v>39.6</v>
      </c>
    </row>
    <row r="20" spans="1:11">
      <c r="A20" t="s">
        <v>149</v>
      </c>
      <c r="B20" t="s">
        <v>168</v>
      </c>
      <c r="D20" t="s">
        <v>206</v>
      </c>
      <c r="E20" t="s">
        <v>216</v>
      </c>
      <c r="F20" t="s">
        <v>215</v>
      </c>
      <c r="G20">
        <v>800</v>
      </c>
      <c r="H20">
        <v>1</v>
      </c>
      <c r="I20">
        <v>24</v>
      </c>
      <c r="J20">
        <v>22</v>
      </c>
      <c r="K20">
        <v>422.4</v>
      </c>
    </row>
    <row r="21" spans="1:11">
      <c r="A21" t="s">
        <v>149</v>
      </c>
      <c r="B21" t="s">
        <v>168</v>
      </c>
      <c r="D21" t="s">
        <v>57</v>
      </c>
      <c r="E21" t="s">
        <v>216</v>
      </c>
      <c r="F21" t="s">
        <v>215</v>
      </c>
      <c r="G21">
        <v>1350</v>
      </c>
      <c r="H21">
        <v>1</v>
      </c>
      <c r="I21">
        <v>1</v>
      </c>
      <c r="J21">
        <v>4</v>
      </c>
      <c r="K21">
        <v>5.4</v>
      </c>
    </row>
    <row r="22" spans="1:11">
      <c r="A22" t="s">
        <v>149</v>
      </c>
      <c r="B22" t="s">
        <v>131</v>
      </c>
      <c r="D22" t="s">
        <v>59</v>
      </c>
      <c r="E22" t="s">
        <v>216</v>
      </c>
      <c r="F22" t="s">
        <v>215</v>
      </c>
      <c r="G22">
        <v>854</v>
      </c>
      <c r="H22">
        <v>1</v>
      </c>
      <c r="I22">
        <v>14</v>
      </c>
      <c r="J22">
        <v>30</v>
      </c>
      <c r="K22">
        <v>358.68</v>
      </c>
    </row>
    <row r="23" spans="1:11">
      <c r="A23" t="s">
        <v>66</v>
      </c>
      <c r="B23" t="s">
        <v>46</v>
      </c>
      <c r="D23" t="s">
        <v>59</v>
      </c>
      <c r="E23" t="s">
        <v>216</v>
      </c>
      <c r="F23" t="s">
        <v>215</v>
      </c>
      <c r="G23">
        <v>1000</v>
      </c>
      <c r="H23">
        <v>1</v>
      </c>
      <c r="I23">
        <v>24</v>
      </c>
      <c r="J23">
        <v>30</v>
      </c>
      <c r="K23">
        <v>720</v>
      </c>
    </row>
    <row r="24" spans="1:11">
      <c r="A24" t="s">
        <v>66</v>
      </c>
      <c r="B24" t="s">
        <v>51</v>
      </c>
      <c r="D24" t="s">
        <v>59</v>
      </c>
      <c r="E24" t="s">
        <v>216</v>
      </c>
      <c r="F24" t="s">
        <v>215</v>
      </c>
      <c r="G24">
        <v>854</v>
      </c>
      <c r="H24">
        <v>1</v>
      </c>
      <c r="I24">
        <v>24</v>
      </c>
      <c r="J24">
        <v>30</v>
      </c>
      <c r="K24">
        <v>614.88</v>
      </c>
    </row>
    <row r="25" spans="1:11">
      <c r="A25" t="s">
        <v>66</v>
      </c>
      <c r="B25" t="s">
        <v>47</v>
      </c>
      <c r="D25" t="s">
        <v>60</v>
      </c>
      <c r="E25" t="s">
        <v>216</v>
      </c>
      <c r="F25" t="s">
        <v>215</v>
      </c>
      <c r="G25">
        <v>864</v>
      </c>
      <c r="H25">
        <v>1</v>
      </c>
      <c r="I25">
        <v>24</v>
      </c>
      <c r="J25">
        <v>22</v>
      </c>
      <c r="K25">
        <v>456.19200000000001</v>
      </c>
    </row>
    <row r="26" spans="1:11">
      <c r="A26" t="s">
        <v>66</v>
      </c>
      <c r="B26" t="s">
        <v>49</v>
      </c>
      <c r="D26" t="s">
        <v>60</v>
      </c>
      <c r="E26" t="s">
        <v>216</v>
      </c>
      <c r="F26" t="s">
        <v>215</v>
      </c>
      <c r="G26">
        <v>864</v>
      </c>
      <c r="H26">
        <v>1</v>
      </c>
      <c r="I26">
        <v>24</v>
      </c>
      <c r="J26">
        <v>22</v>
      </c>
      <c r="K26">
        <v>456.19200000000001</v>
      </c>
    </row>
    <row r="27" spans="1:11">
      <c r="A27" t="s">
        <v>149</v>
      </c>
      <c r="B27" t="s">
        <v>168</v>
      </c>
      <c r="D27" t="s">
        <v>58</v>
      </c>
      <c r="E27" t="s">
        <v>216</v>
      </c>
      <c r="F27" t="s">
        <v>215</v>
      </c>
      <c r="G27">
        <v>800</v>
      </c>
      <c r="H27">
        <v>1</v>
      </c>
      <c r="I27">
        <v>1</v>
      </c>
      <c r="J27">
        <v>1</v>
      </c>
      <c r="K27">
        <v>0.8</v>
      </c>
    </row>
    <row r="28" spans="1:11">
      <c r="A28" t="s">
        <v>176</v>
      </c>
      <c r="B28" t="s">
        <v>168</v>
      </c>
      <c r="D28" t="s">
        <v>57</v>
      </c>
      <c r="E28" t="s">
        <v>216</v>
      </c>
      <c r="F28" t="s">
        <v>215</v>
      </c>
      <c r="G28">
        <v>1200</v>
      </c>
      <c r="H28">
        <v>1</v>
      </c>
      <c r="I28">
        <v>3</v>
      </c>
      <c r="J28">
        <v>22</v>
      </c>
      <c r="K28">
        <v>79.2</v>
      </c>
    </row>
    <row r="29" spans="1:11">
      <c r="A29" t="s">
        <v>176</v>
      </c>
      <c r="B29" t="s">
        <v>168</v>
      </c>
      <c r="D29" t="s">
        <v>60</v>
      </c>
      <c r="E29" t="s">
        <v>216</v>
      </c>
      <c r="F29" t="s">
        <v>215</v>
      </c>
      <c r="G29">
        <v>890</v>
      </c>
      <c r="H29">
        <v>1</v>
      </c>
      <c r="I29">
        <v>24</v>
      </c>
      <c r="J29">
        <v>22</v>
      </c>
      <c r="K29">
        <v>469.92</v>
      </c>
    </row>
    <row r="30" spans="1:11">
      <c r="A30" t="s">
        <v>176</v>
      </c>
      <c r="B30" t="s">
        <v>168</v>
      </c>
      <c r="D30" t="s">
        <v>58</v>
      </c>
      <c r="E30" t="s">
        <v>216</v>
      </c>
      <c r="F30" t="s">
        <v>215</v>
      </c>
      <c r="G30">
        <v>900</v>
      </c>
      <c r="H30">
        <v>1</v>
      </c>
      <c r="I30">
        <v>1.5</v>
      </c>
      <c r="J30">
        <v>22</v>
      </c>
      <c r="K30">
        <v>29.7</v>
      </c>
    </row>
    <row r="31" spans="1:11">
      <c r="A31" t="s">
        <v>166</v>
      </c>
      <c r="B31" t="s">
        <v>165</v>
      </c>
      <c r="D31" t="s">
        <v>57</v>
      </c>
      <c r="E31" t="s">
        <v>216</v>
      </c>
      <c r="F31" t="s">
        <v>215</v>
      </c>
      <c r="G31">
        <v>1200</v>
      </c>
      <c r="H31">
        <v>1</v>
      </c>
      <c r="I31">
        <v>3</v>
      </c>
      <c r="J31">
        <v>22</v>
      </c>
      <c r="K31">
        <v>79.2</v>
      </c>
    </row>
    <row r="32" spans="1:11">
      <c r="A32" t="s">
        <v>166</v>
      </c>
      <c r="B32" t="s">
        <v>165</v>
      </c>
      <c r="D32" t="s">
        <v>60</v>
      </c>
      <c r="E32" t="s">
        <v>216</v>
      </c>
      <c r="F32" t="s">
        <v>215</v>
      </c>
      <c r="G32">
        <v>864</v>
      </c>
      <c r="H32">
        <v>1</v>
      </c>
      <c r="I32">
        <v>24</v>
      </c>
      <c r="J32">
        <v>22</v>
      </c>
      <c r="K32">
        <v>456.19200000000001</v>
      </c>
    </row>
    <row r="33" spans="1:11">
      <c r="A33" t="s">
        <v>166</v>
      </c>
      <c r="B33" t="s">
        <v>165</v>
      </c>
      <c r="D33" t="s">
        <v>58</v>
      </c>
      <c r="E33" t="s">
        <v>216</v>
      </c>
      <c r="F33" t="s">
        <v>215</v>
      </c>
      <c r="G33">
        <v>900</v>
      </c>
      <c r="H33">
        <v>1</v>
      </c>
      <c r="I33">
        <v>1</v>
      </c>
      <c r="J33">
        <v>22</v>
      </c>
      <c r="K33">
        <v>19.8</v>
      </c>
    </row>
    <row r="34" spans="1:11">
      <c r="A34" t="s">
        <v>118</v>
      </c>
      <c r="B34" t="s">
        <v>105</v>
      </c>
      <c r="D34" t="s">
        <v>59</v>
      </c>
      <c r="E34" t="s">
        <v>216</v>
      </c>
      <c r="F34" t="s">
        <v>215</v>
      </c>
      <c r="G34">
        <v>854</v>
      </c>
      <c r="H34">
        <v>1</v>
      </c>
      <c r="I34">
        <v>24</v>
      </c>
      <c r="J34">
        <v>30</v>
      </c>
      <c r="K34">
        <v>614.88</v>
      </c>
    </row>
    <row r="35" spans="1:11">
      <c r="A35" t="s">
        <v>118</v>
      </c>
      <c r="B35" t="s">
        <v>221</v>
      </c>
      <c r="D35" t="s">
        <v>58</v>
      </c>
      <c r="E35" t="s">
        <v>216</v>
      </c>
      <c r="F35" t="s">
        <v>215</v>
      </c>
      <c r="G35">
        <v>90</v>
      </c>
      <c r="H35">
        <v>1</v>
      </c>
      <c r="I35">
        <v>0.5</v>
      </c>
      <c r="J35">
        <v>22</v>
      </c>
      <c r="K35">
        <v>0.99</v>
      </c>
    </row>
    <row r="36" spans="1:11">
      <c r="A36" t="s">
        <v>92</v>
      </c>
      <c r="B36" t="s">
        <v>91</v>
      </c>
      <c r="D36" t="s">
        <v>220</v>
      </c>
      <c r="E36" t="s">
        <v>216</v>
      </c>
      <c r="F36" t="s">
        <v>215</v>
      </c>
      <c r="G36">
        <v>72</v>
      </c>
      <c r="H36">
        <v>1</v>
      </c>
      <c r="I36">
        <v>10</v>
      </c>
      <c r="J36">
        <v>22</v>
      </c>
      <c r="K36">
        <v>15.84</v>
      </c>
    </row>
    <row r="37" spans="1:11">
      <c r="A37" t="s">
        <v>92</v>
      </c>
      <c r="B37" t="s">
        <v>91</v>
      </c>
      <c r="D37" t="s">
        <v>206</v>
      </c>
      <c r="E37" t="s">
        <v>216</v>
      </c>
      <c r="F37" t="s">
        <v>215</v>
      </c>
      <c r="G37">
        <v>900</v>
      </c>
      <c r="H37">
        <v>1</v>
      </c>
      <c r="I37">
        <v>24</v>
      </c>
      <c r="J37">
        <v>30</v>
      </c>
      <c r="K37">
        <v>648</v>
      </c>
    </row>
    <row r="38" spans="1:11">
      <c r="A38" t="s">
        <v>202</v>
      </c>
      <c r="B38" t="s">
        <v>273</v>
      </c>
      <c r="D38" t="s">
        <v>272</v>
      </c>
      <c r="E38" t="s">
        <v>216</v>
      </c>
      <c r="F38" t="s">
        <v>215</v>
      </c>
      <c r="G38">
        <v>1296</v>
      </c>
      <c r="H38">
        <v>3</v>
      </c>
      <c r="I38">
        <v>24</v>
      </c>
      <c r="J38">
        <v>30</v>
      </c>
      <c r="K38">
        <v>2799.36</v>
      </c>
    </row>
    <row r="39" spans="1:11">
      <c r="A39" t="s">
        <v>202</v>
      </c>
      <c r="B39" t="s">
        <v>273</v>
      </c>
      <c r="D39" t="s">
        <v>271</v>
      </c>
      <c r="E39" t="s">
        <v>216</v>
      </c>
      <c r="F39" t="s">
        <v>215</v>
      </c>
      <c r="G39">
        <v>1296</v>
      </c>
      <c r="H39">
        <v>3</v>
      </c>
      <c r="I39">
        <v>24</v>
      </c>
      <c r="J39">
        <v>30</v>
      </c>
      <c r="K39">
        <v>2799.36</v>
      </c>
    </row>
    <row r="40" spans="1:11">
      <c r="A40" t="s">
        <v>76</v>
      </c>
      <c r="B40" t="s">
        <v>68</v>
      </c>
      <c r="D40" t="s">
        <v>73</v>
      </c>
      <c r="E40" t="s">
        <v>216</v>
      </c>
      <c r="F40" t="s">
        <v>215</v>
      </c>
      <c r="G40">
        <v>1150</v>
      </c>
      <c r="H40">
        <v>2</v>
      </c>
      <c r="I40">
        <v>10</v>
      </c>
      <c r="J40">
        <v>22</v>
      </c>
      <c r="K40">
        <v>506</v>
      </c>
    </row>
    <row r="41" spans="1:11">
      <c r="A41" t="s">
        <v>76</v>
      </c>
      <c r="B41" t="s">
        <v>68</v>
      </c>
      <c r="D41" t="s">
        <v>74</v>
      </c>
      <c r="E41" t="s">
        <v>216</v>
      </c>
      <c r="F41" t="s">
        <v>215</v>
      </c>
      <c r="G41">
        <v>333</v>
      </c>
      <c r="H41">
        <v>1</v>
      </c>
      <c r="I41">
        <v>24</v>
      </c>
      <c r="J41">
        <v>22</v>
      </c>
      <c r="K41">
        <v>175.82400000000001</v>
      </c>
    </row>
    <row r="42" spans="1:11">
      <c r="A42" t="s">
        <v>76</v>
      </c>
      <c r="B42" t="s">
        <v>68</v>
      </c>
      <c r="D42" t="s">
        <v>75</v>
      </c>
      <c r="E42" t="s">
        <v>216</v>
      </c>
      <c r="F42" t="s">
        <v>215</v>
      </c>
      <c r="G42">
        <v>200</v>
      </c>
      <c r="H42">
        <v>1</v>
      </c>
      <c r="I42">
        <v>24</v>
      </c>
      <c r="J42">
        <v>22</v>
      </c>
      <c r="K42">
        <v>105.6</v>
      </c>
    </row>
    <row r="43" spans="1:11">
      <c r="A43" t="s">
        <v>76</v>
      </c>
      <c r="B43" t="s">
        <v>68</v>
      </c>
      <c r="D43" t="s">
        <v>70</v>
      </c>
      <c r="E43" t="s">
        <v>216</v>
      </c>
      <c r="F43" t="s">
        <v>215</v>
      </c>
      <c r="G43">
        <v>273</v>
      </c>
      <c r="H43">
        <v>2</v>
      </c>
      <c r="I43">
        <v>24</v>
      </c>
      <c r="J43">
        <v>22</v>
      </c>
      <c r="K43">
        <v>288.28800000000001</v>
      </c>
    </row>
    <row r="44" spans="1:11">
      <c r="A44" t="s">
        <v>76</v>
      </c>
      <c r="B44" t="s">
        <v>67</v>
      </c>
      <c r="D44" t="s">
        <v>70</v>
      </c>
      <c r="E44" t="s">
        <v>216</v>
      </c>
      <c r="F44" t="s">
        <v>215</v>
      </c>
      <c r="G44">
        <v>273</v>
      </c>
      <c r="H44">
        <v>1</v>
      </c>
      <c r="I44">
        <v>24</v>
      </c>
      <c r="J44">
        <v>22</v>
      </c>
      <c r="K44">
        <v>144.14400000000001</v>
      </c>
    </row>
    <row r="45" spans="1:11">
      <c r="A45" t="s">
        <v>213</v>
      </c>
      <c r="B45" t="s">
        <v>210</v>
      </c>
      <c r="D45" t="s">
        <v>58</v>
      </c>
      <c r="E45" t="s">
        <v>216</v>
      </c>
      <c r="F45" t="s">
        <v>215</v>
      </c>
      <c r="G45">
        <v>900</v>
      </c>
      <c r="H45">
        <v>1</v>
      </c>
      <c r="I45">
        <v>0.5</v>
      </c>
      <c r="J45">
        <v>22</v>
      </c>
      <c r="K45">
        <v>9.9</v>
      </c>
    </row>
    <row r="46" spans="1:11">
      <c r="A46" t="s">
        <v>76</v>
      </c>
      <c r="B46" t="s">
        <v>68</v>
      </c>
      <c r="D46" t="s">
        <v>71</v>
      </c>
      <c r="E46" t="s">
        <v>216</v>
      </c>
      <c r="F46" t="s">
        <v>215</v>
      </c>
      <c r="G46">
        <v>300</v>
      </c>
      <c r="H46">
        <v>1</v>
      </c>
      <c r="I46">
        <v>24</v>
      </c>
      <c r="J46">
        <v>22</v>
      </c>
      <c r="K46">
        <v>158.4</v>
      </c>
    </row>
    <row r="47" spans="1:11">
      <c r="A47" t="s">
        <v>76</v>
      </c>
      <c r="B47" t="s">
        <v>67</v>
      </c>
      <c r="D47" t="s">
        <v>71</v>
      </c>
      <c r="E47" t="s">
        <v>216</v>
      </c>
      <c r="F47" t="s">
        <v>215</v>
      </c>
      <c r="G47">
        <v>300</v>
      </c>
      <c r="H47">
        <v>1</v>
      </c>
      <c r="I47">
        <v>24</v>
      </c>
      <c r="J47">
        <v>22</v>
      </c>
      <c r="K47">
        <v>158.4</v>
      </c>
    </row>
    <row r="48" spans="1:11">
      <c r="A48" t="s">
        <v>76</v>
      </c>
      <c r="B48" t="s">
        <v>68</v>
      </c>
      <c r="D48" t="s">
        <v>57</v>
      </c>
      <c r="E48" t="s">
        <v>216</v>
      </c>
      <c r="F48" t="s">
        <v>215</v>
      </c>
      <c r="G48">
        <v>1150</v>
      </c>
      <c r="H48">
        <v>4</v>
      </c>
      <c r="I48">
        <v>12</v>
      </c>
      <c r="J48">
        <v>22</v>
      </c>
      <c r="K48">
        <v>1214.4000000000001</v>
      </c>
    </row>
    <row r="49" spans="1:11">
      <c r="A49" t="s">
        <v>213</v>
      </c>
      <c r="B49" t="s">
        <v>210</v>
      </c>
      <c r="D49" t="s">
        <v>59</v>
      </c>
      <c r="E49" t="s">
        <v>216</v>
      </c>
      <c r="F49" t="s">
        <v>215</v>
      </c>
      <c r="G49">
        <v>1000</v>
      </c>
      <c r="H49">
        <v>1</v>
      </c>
      <c r="I49">
        <v>24</v>
      </c>
      <c r="J49">
        <v>30</v>
      </c>
      <c r="K49">
        <v>720</v>
      </c>
    </row>
    <row r="50" spans="1:11">
      <c r="A50" t="s">
        <v>76</v>
      </c>
      <c r="B50" t="s">
        <v>68</v>
      </c>
      <c r="D50" t="s">
        <v>58</v>
      </c>
      <c r="E50" t="s">
        <v>216</v>
      </c>
      <c r="F50" t="s">
        <v>215</v>
      </c>
      <c r="G50">
        <v>1000</v>
      </c>
      <c r="H50">
        <v>1</v>
      </c>
      <c r="I50">
        <v>10</v>
      </c>
      <c r="J50">
        <v>22</v>
      </c>
      <c r="K50">
        <v>220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sqref="A1:K50"/>
    </sheetView>
  </sheetViews>
  <sheetFormatPr baseColWidth="10" defaultRowHeight="15.75"/>
  <cols>
    <col min="1" max="1" width="14.875" customWidth="1"/>
    <col min="3" max="3" width="13.375" customWidth="1"/>
    <col min="5" max="5" width="16" customWidth="1"/>
    <col min="7" max="7" width="45.75" customWidth="1"/>
    <col min="8" max="8" width="20.25" customWidth="1"/>
  </cols>
  <sheetData>
    <row r="1" spans="1:11">
      <c r="A1" t="s">
        <v>11</v>
      </c>
      <c r="B1" t="s">
        <v>3</v>
      </c>
      <c r="C1" t="s">
        <v>2</v>
      </c>
      <c r="D1" t="s">
        <v>0</v>
      </c>
      <c r="E1" t="s">
        <v>1</v>
      </c>
      <c r="F1" t="s">
        <v>12</v>
      </c>
      <c r="G1" t="s">
        <v>6</v>
      </c>
      <c r="H1" t="s">
        <v>5</v>
      </c>
      <c r="I1" t="s">
        <v>9</v>
      </c>
      <c r="J1" t="s">
        <v>10</v>
      </c>
      <c r="K1" t="s">
        <v>7</v>
      </c>
    </row>
    <row r="2" spans="1:11">
      <c r="A2" t="s">
        <v>118</v>
      </c>
      <c r="B2" t="s">
        <v>120</v>
      </c>
      <c r="D2" t="s">
        <v>223</v>
      </c>
      <c r="E2" t="s">
        <v>216</v>
      </c>
      <c r="F2" t="s">
        <v>218</v>
      </c>
      <c r="G2">
        <v>17660</v>
      </c>
      <c r="H2">
        <v>1</v>
      </c>
      <c r="I2">
        <v>3</v>
      </c>
      <c r="J2">
        <v>1</v>
      </c>
      <c r="K2">
        <v>52.98</v>
      </c>
    </row>
    <row r="3" spans="1:11">
      <c r="A3" t="s">
        <v>118</v>
      </c>
      <c r="B3" t="s">
        <v>125</v>
      </c>
      <c r="D3" t="s">
        <v>226</v>
      </c>
      <c r="E3" t="s">
        <v>216</v>
      </c>
      <c r="F3" t="s">
        <v>217</v>
      </c>
      <c r="G3">
        <v>325</v>
      </c>
      <c r="H3">
        <v>2</v>
      </c>
      <c r="I3">
        <v>8</v>
      </c>
      <c r="J3">
        <v>22</v>
      </c>
      <c r="K3">
        <v>114.4</v>
      </c>
    </row>
    <row r="4" spans="1:11">
      <c r="A4" t="s">
        <v>118</v>
      </c>
      <c r="B4" t="s">
        <v>120</v>
      </c>
      <c r="D4" t="s">
        <v>226</v>
      </c>
      <c r="E4" t="s">
        <v>216</v>
      </c>
      <c r="F4" t="s">
        <v>217</v>
      </c>
      <c r="G4">
        <v>325</v>
      </c>
      <c r="H4">
        <v>1</v>
      </c>
      <c r="I4">
        <v>4</v>
      </c>
      <c r="J4">
        <v>22</v>
      </c>
      <c r="K4">
        <v>28.6</v>
      </c>
    </row>
    <row r="5" spans="1:11">
      <c r="A5" t="s">
        <v>118</v>
      </c>
      <c r="B5" t="s">
        <v>121</v>
      </c>
      <c r="D5" t="s">
        <v>226</v>
      </c>
      <c r="E5" t="s">
        <v>216</v>
      </c>
      <c r="F5" t="s">
        <v>217</v>
      </c>
      <c r="G5">
        <v>325</v>
      </c>
      <c r="H5">
        <v>1</v>
      </c>
      <c r="I5">
        <v>2</v>
      </c>
      <c r="J5">
        <v>22</v>
      </c>
      <c r="K5">
        <v>14.3</v>
      </c>
    </row>
    <row r="6" spans="1:11">
      <c r="A6" t="s">
        <v>118</v>
      </c>
      <c r="B6" t="s">
        <v>113</v>
      </c>
      <c r="D6" t="s">
        <v>226</v>
      </c>
      <c r="E6" t="s">
        <v>216</v>
      </c>
      <c r="F6" t="s">
        <v>217</v>
      </c>
      <c r="G6">
        <v>325</v>
      </c>
      <c r="H6">
        <v>1</v>
      </c>
      <c r="I6">
        <v>14</v>
      </c>
      <c r="J6">
        <v>22</v>
      </c>
      <c r="K6">
        <v>100.1</v>
      </c>
    </row>
    <row r="7" spans="1:11">
      <c r="A7" t="s">
        <v>118</v>
      </c>
      <c r="B7" t="s">
        <v>112</v>
      </c>
      <c r="D7" t="s">
        <v>226</v>
      </c>
      <c r="E7" t="s">
        <v>216</v>
      </c>
      <c r="F7" t="s">
        <v>217</v>
      </c>
      <c r="G7">
        <v>325</v>
      </c>
      <c r="H7">
        <v>1</v>
      </c>
      <c r="I7">
        <v>14</v>
      </c>
      <c r="J7">
        <v>22</v>
      </c>
      <c r="K7">
        <v>100.1</v>
      </c>
    </row>
    <row r="8" spans="1:11">
      <c r="A8" t="s">
        <v>118</v>
      </c>
      <c r="B8" t="s">
        <v>111</v>
      </c>
      <c r="D8" t="s">
        <v>226</v>
      </c>
      <c r="E8" t="s">
        <v>216</v>
      </c>
      <c r="F8" t="s">
        <v>217</v>
      </c>
      <c r="G8">
        <v>325</v>
      </c>
      <c r="H8">
        <v>1</v>
      </c>
      <c r="I8">
        <v>14</v>
      </c>
      <c r="J8">
        <v>22</v>
      </c>
      <c r="K8">
        <v>100.1</v>
      </c>
    </row>
    <row r="9" spans="1:11">
      <c r="A9" t="s">
        <v>118</v>
      </c>
      <c r="B9" t="s">
        <v>110</v>
      </c>
      <c r="D9" t="s">
        <v>226</v>
      </c>
      <c r="E9" t="s">
        <v>216</v>
      </c>
      <c r="F9" t="s">
        <v>217</v>
      </c>
      <c r="G9">
        <v>325</v>
      </c>
      <c r="H9">
        <v>1</v>
      </c>
      <c r="I9">
        <v>14</v>
      </c>
      <c r="J9">
        <v>22</v>
      </c>
      <c r="K9">
        <v>100.1</v>
      </c>
    </row>
    <row r="10" spans="1:11">
      <c r="A10" t="s">
        <v>118</v>
      </c>
      <c r="B10" t="s">
        <v>109</v>
      </c>
      <c r="D10" t="s">
        <v>226</v>
      </c>
      <c r="E10" t="s">
        <v>216</v>
      </c>
      <c r="F10" t="s">
        <v>217</v>
      </c>
      <c r="G10">
        <v>325</v>
      </c>
      <c r="H10">
        <v>1</v>
      </c>
      <c r="I10">
        <v>14</v>
      </c>
      <c r="J10">
        <v>22</v>
      </c>
      <c r="K10">
        <v>100.1</v>
      </c>
    </row>
    <row r="11" spans="1:11">
      <c r="A11" t="s">
        <v>118</v>
      </c>
      <c r="B11" t="s">
        <v>108</v>
      </c>
      <c r="D11" t="s">
        <v>226</v>
      </c>
      <c r="E11" t="s">
        <v>216</v>
      </c>
      <c r="F11" t="s">
        <v>217</v>
      </c>
      <c r="G11">
        <v>325</v>
      </c>
      <c r="H11">
        <v>1</v>
      </c>
      <c r="I11">
        <v>14</v>
      </c>
      <c r="J11">
        <v>22</v>
      </c>
      <c r="K11">
        <v>100.1</v>
      </c>
    </row>
    <row r="12" spans="1:11">
      <c r="A12" t="s">
        <v>118</v>
      </c>
      <c r="B12" t="s">
        <v>107</v>
      </c>
      <c r="D12" t="s">
        <v>226</v>
      </c>
      <c r="E12" t="s">
        <v>216</v>
      </c>
      <c r="F12" t="s">
        <v>217</v>
      </c>
      <c r="G12">
        <v>325</v>
      </c>
      <c r="H12">
        <v>1</v>
      </c>
      <c r="I12">
        <v>14</v>
      </c>
      <c r="J12">
        <v>22</v>
      </c>
      <c r="K12">
        <v>100.1</v>
      </c>
    </row>
    <row r="13" spans="1:11">
      <c r="A13" t="s">
        <v>118</v>
      </c>
      <c r="B13" t="s">
        <v>120</v>
      </c>
      <c r="D13" t="s">
        <v>262</v>
      </c>
      <c r="E13" t="s">
        <v>216</v>
      </c>
    </row>
    <row r="14" spans="1:11">
      <c r="A14" t="s">
        <v>118</v>
      </c>
      <c r="B14" t="s">
        <v>120</v>
      </c>
      <c r="D14" t="s">
        <v>263</v>
      </c>
      <c r="E14" t="s">
        <v>216</v>
      </c>
      <c r="F14" t="s">
        <v>218</v>
      </c>
      <c r="G14">
        <v>6072</v>
      </c>
      <c r="H14">
        <v>1</v>
      </c>
      <c r="I14">
        <v>5</v>
      </c>
      <c r="J14">
        <v>1</v>
      </c>
      <c r="K14">
        <v>30.36</v>
      </c>
    </row>
    <row r="15" spans="1:11">
      <c r="A15" t="s">
        <v>118</v>
      </c>
      <c r="B15" t="s">
        <v>221</v>
      </c>
      <c r="D15" t="s">
        <v>225</v>
      </c>
      <c r="E15" t="s">
        <v>216</v>
      </c>
      <c r="F15" t="s">
        <v>214</v>
      </c>
      <c r="G15">
        <v>40</v>
      </c>
      <c r="H15">
        <v>2</v>
      </c>
      <c r="I15">
        <v>13</v>
      </c>
      <c r="J15">
        <v>24</v>
      </c>
    </row>
    <row r="16" spans="1:11">
      <c r="A16" t="s">
        <v>118</v>
      </c>
      <c r="B16" t="s">
        <v>94</v>
      </c>
      <c r="D16" t="s">
        <v>225</v>
      </c>
      <c r="E16" t="s">
        <v>216</v>
      </c>
      <c r="F16" t="s">
        <v>214</v>
      </c>
      <c r="G16">
        <v>35</v>
      </c>
      <c r="H16">
        <v>5</v>
      </c>
      <c r="I16">
        <v>14</v>
      </c>
      <c r="J16">
        <v>24</v>
      </c>
      <c r="K16">
        <v>58.8</v>
      </c>
    </row>
    <row r="17" spans="1:11">
      <c r="A17" t="s">
        <v>118</v>
      </c>
      <c r="B17" t="s">
        <v>95</v>
      </c>
      <c r="D17" t="s">
        <v>225</v>
      </c>
      <c r="E17" t="s">
        <v>216</v>
      </c>
      <c r="F17" t="s">
        <v>214</v>
      </c>
      <c r="G17">
        <v>35</v>
      </c>
      <c r="H17">
        <v>4</v>
      </c>
      <c r="I17">
        <v>14</v>
      </c>
      <c r="J17">
        <v>24</v>
      </c>
      <c r="K17">
        <v>47.04</v>
      </c>
    </row>
    <row r="18" spans="1:11">
      <c r="A18" t="s">
        <v>118</v>
      </c>
      <c r="B18" t="s">
        <v>125</v>
      </c>
      <c r="D18" t="s">
        <v>225</v>
      </c>
      <c r="E18" t="s">
        <v>216</v>
      </c>
      <c r="F18" t="s">
        <v>214</v>
      </c>
      <c r="G18">
        <v>35</v>
      </c>
      <c r="H18">
        <v>6</v>
      </c>
      <c r="I18">
        <v>14</v>
      </c>
      <c r="J18">
        <v>24</v>
      </c>
      <c r="K18">
        <v>70.56</v>
      </c>
    </row>
    <row r="19" spans="1:11">
      <c r="A19" t="s">
        <v>118</v>
      </c>
      <c r="B19" t="s">
        <v>120</v>
      </c>
      <c r="D19" t="s">
        <v>225</v>
      </c>
      <c r="E19" t="s">
        <v>216</v>
      </c>
      <c r="F19" t="s">
        <v>214</v>
      </c>
      <c r="G19">
        <v>35</v>
      </c>
      <c r="H19">
        <v>9</v>
      </c>
      <c r="I19">
        <v>4</v>
      </c>
      <c r="J19">
        <v>24</v>
      </c>
      <c r="K19">
        <v>30.24</v>
      </c>
    </row>
    <row r="20" spans="1:11">
      <c r="A20" t="s">
        <v>118</v>
      </c>
      <c r="B20" t="s">
        <v>121</v>
      </c>
      <c r="D20" t="s">
        <v>225</v>
      </c>
      <c r="E20" t="s">
        <v>216</v>
      </c>
      <c r="F20" t="s">
        <v>214</v>
      </c>
      <c r="G20">
        <v>35</v>
      </c>
      <c r="H20">
        <v>6</v>
      </c>
      <c r="I20">
        <v>2</v>
      </c>
      <c r="J20">
        <v>24</v>
      </c>
      <c r="K20">
        <v>10.08</v>
      </c>
    </row>
    <row r="21" spans="1:11">
      <c r="A21" t="s">
        <v>118</v>
      </c>
      <c r="B21" t="s">
        <v>119</v>
      </c>
      <c r="D21" t="s">
        <v>225</v>
      </c>
      <c r="E21" t="s">
        <v>216</v>
      </c>
      <c r="F21" t="s">
        <v>214</v>
      </c>
      <c r="G21">
        <v>35</v>
      </c>
      <c r="H21">
        <v>9</v>
      </c>
      <c r="I21">
        <v>8</v>
      </c>
      <c r="J21">
        <v>24</v>
      </c>
      <c r="K21">
        <v>60.48</v>
      </c>
    </row>
    <row r="22" spans="1:11">
      <c r="A22" t="s">
        <v>118</v>
      </c>
      <c r="B22" t="s">
        <v>117</v>
      </c>
      <c r="D22" t="s">
        <v>225</v>
      </c>
      <c r="E22" t="s">
        <v>216</v>
      </c>
      <c r="F22" t="s">
        <v>214</v>
      </c>
      <c r="G22">
        <v>35</v>
      </c>
      <c r="H22">
        <v>1</v>
      </c>
      <c r="I22">
        <v>14</v>
      </c>
      <c r="J22">
        <v>24</v>
      </c>
      <c r="K22">
        <v>11.76</v>
      </c>
    </row>
    <row r="23" spans="1:11">
      <c r="A23" t="s">
        <v>118</v>
      </c>
      <c r="B23" t="s">
        <v>116</v>
      </c>
      <c r="D23" t="s">
        <v>225</v>
      </c>
      <c r="E23" t="s">
        <v>216</v>
      </c>
      <c r="F23" t="s">
        <v>214</v>
      </c>
      <c r="G23">
        <v>35</v>
      </c>
      <c r="H23">
        <v>11</v>
      </c>
      <c r="I23">
        <v>14</v>
      </c>
      <c r="J23">
        <v>24</v>
      </c>
      <c r="K23">
        <v>129.36000000000001</v>
      </c>
    </row>
    <row r="24" spans="1:11">
      <c r="A24" t="s">
        <v>118</v>
      </c>
      <c r="B24" t="s">
        <v>115</v>
      </c>
      <c r="D24" t="s">
        <v>225</v>
      </c>
      <c r="E24" t="s">
        <v>216</v>
      </c>
      <c r="F24" t="s">
        <v>214</v>
      </c>
      <c r="G24">
        <v>35</v>
      </c>
      <c r="H24">
        <v>11</v>
      </c>
      <c r="I24">
        <v>14</v>
      </c>
      <c r="J24">
        <v>24</v>
      </c>
      <c r="K24">
        <v>129.36000000000001</v>
      </c>
    </row>
    <row r="25" spans="1:11">
      <c r="A25" t="s">
        <v>118</v>
      </c>
      <c r="B25" t="s">
        <v>114</v>
      </c>
      <c r="D25" t="s">
        <v>225</v>
      </c>
      <c r="E25" t="s">
        <v>216</v>
      </c>
      <c r="F25" t="s">
        <v>214</v>
      </c>
      <c r="G25">
        <v>35</v>
      </c>
      <c r="H25">
        <v>8</v>
      </c>
      <c r="I25">
        <v>14</v>
      </c>
      <c r="J25">
        <v>24</v>
      </c>
      <c r="K25">
        <v>94.08</v>
      </c>
    </row>
    <row r="26" spans="1:11">
      <c r="A26" t="s">
        <v>118</v>
      </c>
      <c r="B26" t="s">
        <v>113</v>
      </c>
      <c r="D26" t="s">
        <v>225</v>
      </c>
      <c r="E26" t="s">
        <v>216</v>
      </c>
      <c r="F26" t="s">
        <v>214</v>
      </c>
      <c r="G26">
        <v>35</v>
      </c>
      <c r="H26">
        <v>8</v>
      </c>
      <c r="I26">
        <v>14</v>
      </c>
      <c r="J26">
        <v>24</v>
      </c>
      <c r="K26">
        <v>94.08</v>
      </c>
    </row>
    <row r="27" spans="1:11">
      <c r="A27" t="s">
        <v>118</v>
      </c>
      <c r="B27" t="s">
        <v>112</v>
      </c>
      <c r="D27" t="s">
        <v>225</v>
      </c>
      <c r="E27" t="s">
        <v>216</v>
      </c>
      <c r="F27" t="s">
        <v>214</v>
      </c>
      <c r="G27">
        <v>35</v>
      </c>
      <c r="H27">
        <v>8</v>
      </c>
      <c r="I27">
        <v>14</v>
      </c>
      <c r="J27">
        <v>24</v>
      </c>
      <c r="K27">
        <v>94.08</v>
      </c>
    </row>
    <row r="28" spans="1:11">
      <c r="A28" t="s">
        <v>118</v>
      </c>
      <c r="B28" t="s">
        <v>111</v>
      </c>
      <c r="D28" t="s">
        <v>225</v>
      </c>
      <c r="E28" t="s">
        <v>216</v>
      </c>
      <c r="F28" t="s">
        <v>214</v>
      </c>
      <c r="G28">
        <v>35</v>
      </c>
      <c r="H28">
        <v>8</v>
      </c>
      <c r="I28">
        <v>14</v>
      </c>
      <c r="J28">
        <v>24</v>
      </c>
      <c r="K28">
        <v>94.08</v>
      </c>
    </row>
    <row r="29" spans="1:11">
      <c r="A29" t="s">
        <v>118</v>
      </c>
      <c r="B29" t="s">
        <v>110</v>
      </c>
      <c r="D29" t="s">
        <v>225</v>
      </c>
      <c r="E29" t="s">
        <v>216</v>
      </c>
      <c r="F29" t="s">
        <v>214</v>
      </c>
      <c r="G29">
        <v>35</v>
      </c>
      <c r="H29">
        <v>8</v>
      </c>
      <c r="I29">
        <v>14</v>
      </c>
      <c r="J29">
        <v>24</v>
      </c>
      <c r="K29">
        <v>94.08</v>
      </c>
    </row>
    <row r="30" spans="1:11">
      <c r="A30" t="s">
        <v>118</v>
      </c>
      <c r="B30" t="s">
        <v>109</v>
      </c>
      <c r="D30" t="s">
        <v>225</v>
      </c>
      <c r="E30" t="s">
        <v>216</v>
      </c>
      <c r="F30" t="s">
        <v>214</v>
      </c>
      <c r="G30">
        <v>35</v>
      </c>
      <c r="H30">
        <v>8</v>
      </c>
      <c r="I30">
        <v>14</v>
      </c>
      <c r="J30">
        <v>24</v>
      </c>
      <c r="K30">
        <v>94.08</v>
      </c>
    </row>
    <row r="31" spans="1:11">
      <c r="A31" t="s">
        <v>118</v>
      </c>
      <c r="B31" t="s">
        <v>108</v>
      </c>
      <c r="D31" t="s">
        <v>225</v>
      </c>
      <c r="E31" t="s">
        <v>216</v>
      </c>
      <c r="F31" t="s">
        <v>214</v>
      </c>
      <c r="G31">
        <v>35</v>
      </c>
      <c r="H31">
        <v>8</v>
      </c>
      <c r="I31">
        <v>14</v>
      </c>
      <c r="J31">
        <v>24</v>
      </c>
      <c r="K31">
        <v>94.08</v>
      </c>
    </row>
    <row r="32" spans="1:11">
      <c r="A32" t="s">
        <v>118</v>
      </c>
      <c r="B32" t="s">
        <v>107</v>
      </c>
      <c r="D32" t="s">
        <v>225</v>
      </c>
      <c r="E32" t="s">
        <v>216</v>
      </c>
      <c r="F32" t="s">
        <v>214</v>
      </c>
      <c r="G32">
        <v>35</v>
      </c>
      <c r="H32">
        <v>8</v>
      </c>
      <c r="I32">
        <v>14</v>
      </c>
      <c r="J32">
        <v>24</v>
      </c>
      <c r="K32">
        <v>94.08</v>
      </c>
    </row>
    <row r="33" spans="1:11">
      <c r="A33" t="s">
        <v>118</v>
      </c>
      <c r="B33" t="s">
        <v>106</v>
      </c>
      <c r="D33" t="s">
        <v>225</v>
      </c>
      <c r="E33" t="s">
        <v>216</v>
      </c>
      <c r="F33" t="s">
        <v>214</v>
      </c>
      <c r="G33">
        <v>35</v>
      </c>
      <c r="H33">
        <v>14</v>
      </c>
      <c r="I33">
        <v>14</v>
      </c>
      <c r="J33">
        <v>24</v>
      </c>
      <c r="K33">
        <v>164.64</v>
      </c>
    </row>
    <row r="34" spans="1:11">
      <c r="A34" t="s">
        <v>118</v>
      </c>
      <c r="B34" t="s">
        <v>105</v>
      </c>
      <c r="D34" t="s">
        <v>225</v>
      </c>
      <c r="E34" t="s">
        <v>216</v>
      </c>
      <c r="F34" t="s">
        <v>214</v>
      </c>
      <c r="G34">
        <v>35</v>
      </c>
      <c r="H34">
        <v>2</v>
      </c>
      <c r="I34">
        <v>8</v>
      </c>
      <c r="J34">
        <v>24</v>
      </c>
      <c r="K34">
        <v>13.44</v>
      </c>
    </row>
    <row r="35" spans="1:11">
      <c r="A35" t="s">
        <v>118</v>
      </c>
      <c r="B35" t="s">
        <v>221</v>
      </c>
      <c r="D35" t="s">
        <v>53</v>
      </c>
      <c r="E35" t="s">
        <v>216</v>
      </c>
      <c r="F35" t="s">
        <v>217</v>
      </c>
      <c r="G35">
        <v>684</v>
      </c>
      <c r="H35">
        <v>1</v>
      </c>
      <c r="I35">
        <v>9</v>
      </c>
      <c r="J35">
        <v>22</v>
      </c>
      <c r="K35">
        <v>135.43199999999999</v>
      </c>
    </row>
    <row r="36" spans="1:11">
      <c r="A36" t="s">
        <v>118</v>
      </c>
      <c r="B36" t="s">
        <v>105</v>
      </c>
      <c r="D36" t="s">
        <v>53</v>
      </c>
      <c r="E36" t="s">
        <v>216</v>
      </c>
      <c r="F36" t="s">
        <v>217</v>
      </c>
      <c r="G36">
        <v>686</v>
      </c>
      <c r="H36">
        <v>1</v>
      </c>
      <c r="I36">
        <v>8</v>
      </c>
      <c r="J36">
        <v>22</v>
      </c>
      <c r="K36">
        <v>120.736</v>
      </c>
    </row>
    <row r="37" spans="1:11">
      <c r="A37" t="s">
        <v>118</v>
      </c>
      <c r="B37" t="s">
        <v>122</v>
      </c>
      <c r="D37" t="s">
        <v>233</v>
      </c>
      <c r="E37" t="s">
        <v>216</v>
      </c>
      <c r="F37" t="s">
        <v>4</v>
      </c>
      <c r="G37">
        <v>8360</v>
      </c>
      <c r="H37">
        <v>5</v>
      </c>
      <c r="I37">
        <v>14</v>
      </c>
      <c r="J37">
        <v>24</v>
      </c>
      <c r="K37">
        <v>14044.8</v>
      </c>
    </row>
    <row r="38" spans="1:11">
      <c r="A38" t="s">
        <v>118</v>
      </c>
      <c r="B38" t="s">
        <v>120</v>
      </c>
      <c r="D38" t="s">
        <v>222</v>
      </c>
      <c r="E38" t="s">
        <v>216</v>
      </c>
      <c r="F38" t="s">
        <v>218</v>
      </c>
      <c r="G38">
        <v>20000</v>
      </c>
      <c r="H38">
        <v>1</v>
      </c>
      <c r="I38">
        <v>3</v>
      </c>
      <c r="J38">
        <v>1</v>
      </c>
      <c r="K38">
        <v>60</v>
      </c>
    </row>
    <row r="39" spans="1:11">
      <c r="A39" t="s">
        <v>118</v>
      </c>
      <c r="B39" t="s">
        <v>105</v>
      </c>
      <c r="D39" t="s">
        <v>59</v>
      </c>
      <c r="E39" t="s">
        <v>216</v>
      </c>
      <c r="F39" t="s">
        <v>215</v>
      </c>
      <c r="G39">
        <v>854</v>
      </c>
      <c r="H39">
        <v>1</v>
      </c>
      <c r="I39">
        <v>24</v>
      </c>
      <c r="J39">
        <v>30</v>
      </c>
      <c r="K39">
        <v>614.88</v>
      </c>
    </row>
    <row r="40" spans="1:11">
      <c r="A40" t="s">
        <v>118</v>
      </c>
      <c r="B40" t="s">
        <v>221</v>
      </c>
      <c r="D40" t="s">
        <v>64</v>
      </c>
      <c r="E40" t="s">
        <v>216</v>
      </c>
      <c r="F40" t="s">
        <v>217</v>
      </c>
      <c r="G40">
        <v>145</v>
      </c>
      <c r="H40">
        <v>3</v>
      </c>
      <c r="I40">
        <v>9</v>
      </c>
      <c r="J40">
        <v>22</v>
      </c>
      <c r="K40">
        <v>86.13</v>
      </c>
    </row>
    <row r="41" spans="1:11">
      <c r="A41" t="s">
        <v>118</v>
      </c>
      <c r="B41" t="s">
        <v>125</v>
      </c>
      <c r="D41" t="s">
        <v>64</v>
      </c>
      <c r="E41" t="s">
        <v>216</v>
      </c>
      <c r="F41" t="s">
        <v>218</v>
      </c>
      <c r="G41">
        <v>145</v>
      </c>
      <c r="H41">
        <v>4</v>
      </c>
      <c r="I41">
        <v>10</v>
      </c>
      <c r="J41">
        <v>22</v>
      </c>
      <c r="K41">
        <v>127.6</v>
      </c>
    </row>
    <row r="42" spans="1:11">
      <c r="A42" t="s">
        <v>118</v>
      </c>
      <c r="B42" t="s">
        <v>119</v>
      </c>
      <c r="D42" t="s">
        <v>64</v>
      </c>
      <c r="E42" t="s">
        <v>216</v>
      </c>
      <c r="F42" t="s">
        <v>218</v>
      </c>
      <c r="G42">
        <v>145</v>
      </c>
      <c r="H42">
        <v>39</v>
      </c>
      <c r="I42">
        <v>8</v>
      </c>
      <c r="J42">
        <v>22</v>
      </c>
      <c r="K42">
        <v>995.28</v>
      </c>
    </row>
    <row r="43" spans="1:11">
      <c r="A43" t="s">
        <v>118</v>
      </c>
      <c r="B43" t="s">
        <v>117</v>
      </c>
      <c r="D43" t="s">
        <v>64</v>
      </c>
      <c r="E43" t="s">
        <v>216</v>
      </c>
      <c r="F43" t="s">
        <v>217</v>
      </c>
      <c r="G43">
        <v>145</v>
      </c>
      <c r="H43">
        <v>2</v>
      </c>
      <c r="I43">
        <v>14</v>
      </c>
      <c r="J43">
        <v>22</v>
      </c>
      <c r="K43">
        <v>89.32</v>
      </c>
    </row>
    <row r="44" spans="1:11">
      <c r="A44" t="s">
        <v>118</v>
      </c>
      <c r="B44" t="s">
        <v>105</v>
      </c>
      <c r="D44" t="s">
        <v>64</v>
      </c>
      <c r="E44" t="s">
        <v>216</v>
      </c>
      <c r="F44" t="s">
        <v>217</v>
      </c>
      <c r="G44">
        <v>145</v>
      </c>
      <c r="H44">
        <v>2</v>
      </c>
      <c r="I44">
        <v>8</v>
      </c>
      <c r="J44">
        <v>22</v>
      </c>
      <c r="K44">
        <v>51.04</v>
      </c>
    </row>
    <row r="45" spans="1:11">
      <c r="A45" t="s">
        <v>118</v>
      </c>
      <c r="B45" t="s">
        <v>122</v>
      </c>
      <c r="D45" t="s">
        <v>228</v>
      </c>
      <c r="E45" t="s">
        <v>216</v>
      </c>
      <c r="F45" t="s">
        <v>4</v>
      </c>
      <c r="G45">
        <v>8360</v>
      </c>
      <c r="H45">
        <v>5</v>
      </c>
      <c r="I45">
        <v>14</v>
      </c>
      <c r="J45">
        <v>24</v>
      </c>
      <c r="K45">
        <v>14044.8</v>
      </c>
    </row>
    <row r="46" spans="1:11">
      <c r="A46" t="s">
        <v>118</v>
      </c>
      <c r="B46" t="s">
        <v>122</v>
      </c>
      <c r="D46" t="s">
        <v>69</v>
      </c>
      <c r="E46" t="s">
        <v>216</v>
      </c>
      <c r="F46" t="s">
        <v>4</v>
      </c>
      <c r="G46">
        <v>3500</v>
      </c>
      <c r="H46">
        <v>3</v>
      </c>
      <c r="I46">
        <v>14</v>
      </c>
      <c r="J46">
        <v>24</v>
      </c>
      <c r="K46">
        <v>3528</v>
      </c>
    </row>
    <row r="47" spans="1:11">
      <c r="A47" t="s">
        <v>118</v>
      </c>
      <c r="B47" t="s">
        <v>119</v>
      </c>
      <c r="D47" t="s">
        <v>123</v>
      </c>
      <c r="E47" t="s">
        <v>216</v>
      </c>
      <c r="F47" t="s">
        <v>218</v>
      </c>
      <c r="G47">
        <v>485</v>
      </c>
      <c r="H47">
        <v>1</v>
      </c>
      <c r="I47">
        <v>8</v>
      </c>
      <c r="J47">
        <v>22</v>
      </c>
      <c r="K47">
        <v>85.36</v>
      </c>
    </row>
    <row r="48" spans="1:11">
      <c r="A48" t="s">
        <v>118</v>
      </c>
      <c r="B48" t="s">
        <v>221</v>
      </c>
      <c r="D48" t="s">
        <v>58</v>
      </c>
      <c r="E48" t="s">
        <v>216</v>
      </c>
      <c r="F48" t="s">
        <v>215</v>
      </c>
      <c r="G48">
        <v>90</v>
      </c>
      <c r="H48">
        <v>1</v>
      </c>
      <c r="I48">
        <v>0.5</v>
      </c>
      <c r="J48">
        <v>22</v>
      </c>
      <c r="K48">
        <v>0.99</v>
      </c>
    </row>
    <row r="49" spans="1:11">
      <c r="A49" t="s">
        <v>118</v>
      </c>
      <c r="B49" t="s">
        <v>121</v>
      </c>
      <c r="D49" t="s">
        <v>124</v>
      </c>
      <c r="E49" t="s">
        <v>216</v>
      </c>
      <c r="F49" t="s">
        <v>218</v>
      </c>
      <c r="H49">
        <v>1</v>
      </c>
      <c r="I49">
        <v>2</v>
      </c>
      <c r="J49">
        <v>22</v>
      </c>
      <c r="K49">
        <v>0</v>
      </c>
    </row>
    <row r="50" spans="1:11">
      <c r="A50" t="s">
        <v>118</v>
      </c>
      <c r="B50" t="s">
        <v>120</v>
      </c>
      <c r="D50" t="s">
        <v>224</v>
      </c>
      <c r="E50" t="s">
        <v>216</v>
      </c>
      <c r="F50" t="s">
        <v>218</v>
      </c>
      <c r="G50">
        <v>2640</v>
      </c>
      <c r="H50">
        <v>1</v>
      </c>
      <c r="I50">
        <v>3</v>
      </c>
      <c r="J50">
        <v>1</v>
      </c>
      <c r="K50">
        <v>7.92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13" workbookViewId="0">
      <selection sqref="A1:K70"/>
    </sheetView>
  </sheetViews>
  <sheetFormatPr baseColWidth="10" defaultRowHeight="15.75"/>
  <cols>
    <col min="1" max="1" width="14.875" customWidth="1"/>
    <col min="3" max="3" width="13.375" customWidth="1"/>
    <col min="5" max="5" width="16" customWidth="1"/>
    <col min="7" max="7" width="45.75" customWidth="1"/>
    <col min="8" max="8" width="20.25" customWidth="1"/>
  </cols>
  <sheetData>
    <row r="1" spans="1:11">
      <c r="A1" t="s">
        <v>11</v>
      </c>
      <c r="B1" t="s">
        <v>3</v>
      </c>
      <c r="C1" t="s">
        <v>2</v>
      </c>
      <c r="D1" t="s">
        <v>0</v>
      </c>
      <c r="E1" t="s">
        <v>1</v>
      </c>
      <c r="F1" t="s">
        <v>12</v>
      </c>
      <c r="G1" t="s">
        <v>6</v>
      </c>
      <c r="H1" t="s">
        <v>5</v>
      </c>
      <c r="I1" t="s">
        <v>9</v>
      </c>
      <c r="J1" t="s">
        <v>10</v>
      </c>
      <c r="K1" t="s">
        <v>7</v>
      </c>
    </row>
    <row r="2" spans="1:11">
      <c r="A2" t="s">
        <v>187</v>
      </c>
      <c r="B2" t="s">
        <v>177</v>
      </c>
      <c r="D2" t="s">
        <v>234</v>
      </c>
      <c r="E2" t="s">
        <v>216</v>
      </c>
      <c r="F2" t="s">
        <v>4</v>
      </c>
      <c r="G2">
        <v>2090</v>
      </c>
      <c r="H2">
        <v>1</v>
      </c>
      <c r="I2">
        <v>12</v>
      </c>
      <c r="J2">
        <v>22</v>
      </c>
      <c r="K2">
        <v>551.76</v>
      </c>
    </row>
    <row r="3" spans="1:11">
      <c r="A3" t="s">
        <v>187</v>
      </c>
      <c r="B3" t="s">
        <v>192</v>
      </c>
      <c r="D3" t="s">
        <v>235</v>
      </c>
      <c r="E3" t="s">
        <v>216</v>
      </c>
      <c r="F3" t="s">
        <v>4</v>
      </c>
      <c r="G3">
        <v>3300</v>
      </c>
      <c r="H3">
        <v>1</v>
      </c>
      <c r="I3">
        <v>14</v>
      </c>
      <c r="J3">
        <v>22</v>
      </c>
      <c r="K3">
        <v>1016.4</v>
      </c>
    </row>
    <row r="4" spans="1:11">
      <c r="A4" t="s">
        <v>187</v>
      </c>
      <c r="B4" t="s">
        <v>191</v>
      </c>
      <c r="D4" t="s">
        <v>235</v>
      </c>
      <c r="E4" t="s">
        <v>216</v>
      </c>
      <c r="F4" t="s">
        <v>4</v>
      </c>
      <c r="G4">
        <v>3300</v>
      </c>
      <c r="H4">
        <v>1</v>
      </c>
      <c r="I4">
        <v>14</v>
      </c>
      <c r="J4">
        <v>22</v>
      </c>
      <c r="K4">
        <v>1016.4</v>
      </c>
    </row>
    <row r="5" spans="1:11">
      <c r="A5" t="s">
        <v>187</v>
      </c>
      <c r="B5" t="s">
        <v>190</v>
      </c>
      <c r="D5" t="s">
        <v>235</v>
      </c>
      <c r="E5" t="s">
        <v>216</v>
      </c>
      <c r="F5" t="s">
        <v>4</v>
      </c>
      <c r="G5">
        <v>3300</v>
      </c>
      <c r="H5">
        <v>1</v>
      </c>
      <c r="I5">
        <v>14</v>
      </c>
      <c r="J5">
        <v>22</v>
      </c>
      <c r="K5">
        <v>1016.4</v>
      </c>
    </row>
    <row r="6" spans="1:11">
      <c r="A6" t="s">
        <v>187</v>
      </c>
      <c r="B6" t="s">
        <v>189</v>
      </c>
      <c r="D6" t="s">
        <v>235</v>
      </c>
      <c r="E6" t="s">
        <v>216</v>
      </c>
      <c r="F6" t="s">
        <v>4</v>
      </c>
      <c r="G6">
        <v>3300</v>
      </c>
      <c r="H6">
        <v>1</v>
      </c>
      <c r="I6">
        <v>14</v>
      </c>
      <c r="J6">
        <v>22</v>
      </c>
      <c r="K6">
        <v>1016.4</v>
      </c>
    </row>
    <row r="7" spans="1:11">
      <c r="A7" t="s">
        <v>66</v>
      </c>
      <c r="B7" t="s">
        <v>45</v>
      </c>
      <c r="D7" t="s">
        <v>56</v>
      </c>
      <c r="E7" t="s">
        <v>216</v>
      </c>
      <c r="F7" t="s">
        <v>4</v>
      </c>
      <c r="G7">
        <v>2640</v>
      </c>
      <c r="H7">
        <v>1</v>
      </c>
      <c r="I7">
        <v>13</v>
      </c>
      <c r="J7">
        <v>22</v>
      </c>
      <c r="K7">
        <v>755.04</v>
      </c>
    </row>
    <row r="8" spans="1:11">
      <c r="A8" t="s">
        <v>66</v>
      </c>
      <c r="B8" t="s">
        <v>47</v>
      </c>
      <c r="D8" t="s">
        <v>56</v>
      </c>
      <c r="E8" t="s">
        <v>216</v>
      </c>
      <c r="F8" t="s">
        <v>4</v>
      </c>
      <c r="G8">
        <v>2640</v>
      </c>
      <c r="H8">
        <v>1</v>
      </c>
      <c r="I8">
        <v>13</v>
      </c>
      <c r="J8">
        <v>22</v>
      </c>
      <c r="K8">
        <v>755.04</v>
      </c>
    </row>
    <row r="9" spans="1:11">
      <c r="A9" t="s">
        <v>66</v>
      </c>
      <c r="B9" t="s">
        <v>48</v>
      </c>
      <c r="D9" t="s">
        <v>56</v>
      </c>
      <c r="E9" t="s">
        <v>216</v>
      </c>
      <c r="F9" t="s">
        <v>4</v>
      </c>
      <c r="G9">
        <v>2640</v>
      </c>
      <c r="H9">
        <v>1</v>
      </c>
      <c r="I9">
        <v>13</v>
      </c>
      <c r="J9">
        <v>22</v>
      </c>
      <c r="K9">
        <v>755.04</v>
      </c>
    </row>
    <row r="10" spans="1:11">
      <c r="A10" t="s">
        <v>66</v>
      </c>
      <c r="B10" t="s">
        <v>51</v>
      </c>
      <c r="D10" t="s">
        <v>56</v>
      </c>
      <c r="E10" t="s">
        <v>216</v>
      </c>
      <c r="F10" t="s">
        <v>4</v>
      </c>
      <c r="G10">
        <v>2640</v>
      </c>
      <c r="H10">
        <v>1</v>
      </c>
      <c r="I10">
        <v>13</v>
      </c>
      <c r="J10">
        <v>22</v>
      </c>
      <c r="K10">
        <v>755.04</v>
      </c>
    </row>
    <row r="11" spans="1:11">
      <c r="A11" t="s">
        <v>66</v>
      </c>
      <c r="B11" t="s">
        <v>49</v>
      </c>
      <c r="D11" t="s">
        <v>62</v>
      </c>
      <c r="E11" t="s">
        <v>216</v>
      </c>
      <c r="F11" t="s">
        <v>4</v>
      </c>
      <c r="G11">
        <v>2200</v>
      </c>
      <c r="H11">
        <v>2</v>
      </c>
      <c r="I11">
        <v>10</v>
      </c>
      <c r="J11">
        <v>22</v>
      </c>
      <c r="K11">
        <v>968</v>
      </c>
    </row>
    <row r="12" spans="1:11">
      <c r="A12" t="s">
        <v>66</v>
      </c>
      <c r="B12" t="s">
        <v>50</v>
      </c>
      <c r="D12" t="s">
        <v>62</v>
      </c>
      <c r="E12" t="s">
        <v>216</v>
      </c>
      <c r="F12" t="s">
        <v>4</v>
      </c>
      <c r="G12">
        <v>2200</v>
      </c>
      <c r="H12">
        <v>2</v>
      </c>
      <c r="I12">
        <v>10</v>
      </c>
      <c r="J12">
        <v>22</v>
      </c>
      <c r="K12">
        <v>968</v>
      </c>
    </row>
    <row r="13" spans="1:11">
      <c r="A13" t="s">
        <v>66</v>
      </c>
      <c r="B13" t="s">
        <v>51</v>
      </c>
      <c r="D13" t="s">
        <v>62</v>
      </c>
      <c r="E13" t="s">
        <v>216</v>
      </c>
      <c r="F13" t="s">
        <v>4</v>
      </c>
      <c r="G13">
        <v>2200</v>
      </c>
      <c r="H13">
        <v>2</v>
      </c>
      <c r="I13">
        <v>13</v>
      </c>
      <c r="J13">
        <v>22</v>
      </c>
      <c r="K13">
        <v>1258.4000000000001</v>
      </c>
    </row>
    <row r="14" spans="1:11">
      <c r="A14" t="s">
        <v>66</v>
      </c>
      <c r="B14" t="s">
        <v>45</v>
      </c>
      <c r="D14" t="s">
        <v>55</v>
      </c>
      <c r="E14" t="s">
        <v>216</v>
      </c>
      <c r="F14" t="s">
        <v>4</v>
      </c>
      <c r="G14">
        <v>3300</v>
      </c>
      <c r="H14">
        <v>1</v>
      </c>
      <c r="I14">
        <v>13</v>
      </c>
      <c r="J14">
        <v>22</v>
      </c>
      <c r="K14">
        <v>943.8</v>
      </c>
    </row>
    <row r="15" spans="1:11">
      <c r="A15" t="s">
        <v>66</v>
      </c>
      <c r="B15" t="s">
        <v>46</v>
      </c>
      <c r="D15" t="s">
        <v>55</v>
      </c>
      <c r="E15" t="s">
        <v>216</v>
      </c>
      <c r="F15" t="s">
        <v>4</v>
      </c>
      <c r="G15">
        <v>3300</v>
      </c>
      <c r="H15">
        <v>1</v>
      </c>
      <c r="I15">
        <v>13</v>
      </c>
      <c r="J15">
        <v>22</v>
      </c>
      <c r="K15">
        <v>943.8</v>
      </c>
    </row>
    <row r="16" spans="1:11">
      <c r="A16" t="s">
        <v>187</v>
      </c>
      <c r="B16" t="s">
        <v>188</v>
      </c>
      <c r="D16" t="s">
        <v>235</v>
      </c>
      <c r="E16" t="s">
        <v>216</v>
      </c>
      <c r="F16" t="s">
        <v>4</v>
      </c>
      <c r="G16">
        <v>3300</v>
      </c>
      <c r="H16">
        <v>1</v>
      </c>
      <c r="I16">
        <v>14</v>
      </c>
      <c r="J16">
        <v>22</v>
      </c>
      <c r="K16">
        <v>1016.4</v>
      </c>
    </row>
    <row r="17" spans="1:11">
      <c r="A17" t="s">
        <v>187</v>
      </c>
      <c r="B17" t="s">
        <v>195</v>
      </c>
      <c r="D17" t="s">
        <v>201</v>
      </c>
      <c r="E17" t="s">
        <v>216</v>
      </c>
      <c r="F17" t="s">
        <v>4</v>
      </c>
      <c r="G17">
        <v>3300</v>
      </c>
      <c r="H17">
        <v>1</v>
      </c>
      <c r="I17">
        <v>10</v>
      </c>
      <c r="J17">
        <v>22</v>
      </c>
      <c r="K17">
        <v>726</v>
      </c>
    </row>
    <row r="18" spans="1:11">
      <c r="A18" t="s">
        <v>187</v>
      </c>
      <c r="B18" t="s">
        <v>195</v>
      </c>
      <c r="D18" t="s">
        <v>230</v>
      </c>
      <c r="E18" t="s">
        <v>216</v>
      </c>
      <c r="F18" t="s">
        <v>4</v>
      </c>
      <c r="G18">
        <v>8360</v>
      </c>
      <c r="H18">
        <v>2</v>
      </c>
      <c r="I18">
        <v>10</v>
      </c>
      <c r="J18">
        <v>22</v>
      </c>
      <c r="K18">
        <v>3678.4</v>
      </c>
    </row>
    <row r="19" spans="1:11">
      <c r="A19" t="s">
        <v>187</v>
      </c>
      <c r="B19" t="s">
        <v>194</v>
      </c>
      <c r="D19" t="s">
        <v>230</v>
      </c>
      <c r="E19" t="s">
        <v>216</v>
      </c>
      <c r="F19" t="s">
        <v>4</v>
      </c>
      <c r="G19">
        <v>8360</v>
      </c>
      <c r="H19">
        <v>1</v>
      </c>
      <c r="I19">
        <v>10</v>
      </c>
      <c r="J19">
        <v>22</v>
      </c>
      <c r="K19">
        <v>1839.2</v>
      </c>
    </row>
    <row r="20" spans="1:11">
      <c r="A20" t="s">
        <v>187</v>
      </c>
      <c r="B20" t="s">
        <v>193</v>
      </c>
      <c r="D20" t="s">
        <v>230</v>
      </c>
      <c r="E20" t="s">
        <v>216</v>
      </c>
      <c r="F20" t="s">
        <v>4</v>
      </c>
      <c r="G20">
        <v>8360</v>
      </c>
      <c r="H20">
        <v>1</v>
      </c>
      <c r="I20">
        <v>14</v>
      </c>
      <c r="J20">
        <v>22</v>
      </c>
      <c r="K20">
        <v>2574.88</v>
      </c>
    </row>
    <row r="21" spans="1:11">
      <c r="A21" t="s">
        <v>187</v>
      </c>
      <c r="B21" t="s">
        <v>182</v>
      </c>
      <c r="D21" t="s">
        <v>230</v>
      </c>
      <c r="E21" t="s">
        <v>216</v>
      </c>
      <c r="F21" t="s">
        <v>4</v>
      </c>
      <c r="G21">
        <v>8360</v>
      </c>
      <c r="H21">
        <v>1</v>
      </c>
      <c r="I21">
        <v>10</v>
      </c>
      <c r="J21">
        <v>22</v>
      </c>
      <c r="K21">
        <v>1839.2</v>
      </c>
    </row>
    <row r="22" spans="1:11">
      <c r="A22" t="s">
        <v>187</v>
      </c>
      <c r="B22" t="s">
        <v>181</v>
      </c>
      <c r="D22" t="s">
        <v>230</v>
      </c>
      <c r="E22" t="s">
        <v>216</v>
      </c>
      <c r="F22" t="s">
        <v>4</v>
      </c>
      <c r="G22">
        <v>8360</v>
      </c>
      <c r="H22">
        <v>1</v>
      </c>
      <c r="I22">
        <v>10</v>
      </c>
      <c r="J22">
        <v>22</v>
      </c>
      <c r="K22">
        <v>1839.2</v>
      </c>
    </row>
    <row r="23" spans="1:11">
      <c r="A23" t="s">
        <v>187</v>
      </c>
      <c r="B23" t="s">
        <v>180</v>
      </c>
      <c r="D23" t="s">
        <v>230</v>
      </c>
      <c r="E23" t="s">
        <v>216</v>
      </c>
      <c r="F23" t="s">
        <v>4</v>
      </c>
      <c r="G23">
        <v>8360</v>
      </c>
      <c r="H23">
        <v>1</v>
      </c>
      <c r="I23">
        <v>10</v>
      </c>
      <c r="J23">
        <v>22</v>
      </c>
      <c r="K23">
        <v>1839.2</v>
      </c>
    </row>
    <row r="24" spans="1:11">
      <c r="A24" t="s">
        <v>187</v>
      </c>
      <c r="B24" t="s">
        <v>179</v>
      </c>
      <c r="D24" t="s">
        <v>230</v>
      </c>
      <c r="E24" t="s">
        <v>216</v>
      </c>
      <c r="F24" t="s">
        <v>4</v>
      </c>
      <c r="G24">
        <v>8360</v>
      </c>
      <c r="H24">
        <v>1</v>
      </c>
      <c r="I24">
        <v>10</v>
      </c>
      <c r="J24">
        <v>22</v>
      </c>
      <c r="K24">
        <v>1839.2</v>
      </c>
    </row>
    <row r="25" spans="1:11">
      <c r="A25" t="s">
        <v>187</v>
      </c>
      <c r="B25" t="s">
        <v>178</v>
      </c>
      <c r="D25" t="s">
        <v>230</v>
      </c>
      <c r="E25" t="s">
        <v>216</v>
      </c>
      <c r="F25" t="s">
        <v>4</v>
      </c>
      <c r="G25">
        <v>8360</v>
      </c>
      <c r="H25">
        <v>1</v>
      </c>
      <c r="I25">
        <v>10</v>
      </c>
      <c r="J25">
        <v>22</v>
      </c>
      <c r="K25">
        <v>1839.2</v>
      </c>
    </row>
    <row r="26" spans="1:11">
      <c r="A26" t="s">
        <v>207</v>
      </c>
      <c r="B26" t="s">
        <v>205</v>
      </c>
      <c r="D26" t="s">
        <v>230</v>
      </c>
      <c r="E26" t="s">
        <v>216</v>
      </c>
      <c r="F26" t="s">
        <v>4</v>
      </c>
      <c r="G26">
        <v>8360</v>
      </c>
      <c r="H26">
        <v>1</v>
      </c>
      <c r="I26">
        <v>8</v>
      </c>
      <c r="J26">
        <v>22</v>
      </c>
      <c r="K26">
        <v>1471.36</v>
      </c>
    </row>
    <row r="27" spans="1:11">
      <c r="A27" t="s">
        <v>207</v>
      </c>
      <c r="B27" t="s">
        <v>204</v>
      </c>
      <c r="D27" t="s">
        <v>230</v>
      </c>
      <c r="E27" t="s">
        <v>216</v>
      </c>
      <c r="F27" t="s">
        <v>4</v>
      </c>
      <c r="G27">
        <v>8360</v>
      </c>
      <c r="H27">
        <v>1</v>
      </c>
      <c r="I27">
        <v>5</v>
      </c>
      <c r="J27">
        <v>22</v>
      </c>
      <c r="K27">
        <v>919.6</v>
      </c>
    </row>
    <row r="28" spans="1:11">
      <c r="A28" t="s">
        <v>207</v>
      </c>
      <c r="B28" t="s">
        <v>203</v>
      </c>
      <c r="D28" t="s">
        <v>230</v>
      </c>
      <c r="E28" t="s">
        <v>216</v>
      </c>
      <c r="F28" t="s">
        <v>4</v>
      </c>
      <c r="G28">
        <v>8360</v>
      </c>
      <c r="H28">
        <v>1</v>
      </c>
      <c r="I28">
        <v>8</v>
      </c>
      <c r="J28">
        <v>22</v>
      </c>
      <c r="K28">
        <v>1471.36</v>
      </c>
    </row>
    <row r="29" spans="1:11">
      <c r="A29" t="s">
        <v>149</v>
      </c>
      <c r="B29" t="s">
        <v>122</v>
      </c>
      <c r="D29" t="s">
        <v>230</v>
      </c>
      <c r="E29" t="s">
        <v>216</v>
      </c>
      <c r="F29" t="s">
        <v>4</v>
      </c>
      <c r="G29">
        <v>8360</v>
      </c>
      <c r="H29">
        <v>6</v>
      </c>
      <c r="I29">
        <v>13</v>
      </c>
      <c r="J29">
        <v>22</v>
      </c>
      <c r="K29">
        <v>14345.76</v>
      </c>
    </row>
    <row r="30" spans="1:11">
      <c r="A30" t="s">
        <v>176</v>
      </c>
      <c r="B30" t="s">
        <v>175</v>
      </c>
      <c r="D30" t="s">
        <v>233</v>
      </c>
      <c r="E30" t="s">
        <v>216</v>
      </c>
      <c r="F30" t="s">
        <v>4</v>
      </c>
      <c r="G30">
        <v>3500</v>
      </c>
      <c r="H30">
        <v>1</v>
      </c>
      <c r="I30">
        <v>12</v>
      </c>
      <c r="J30">
        <v>22</v>
      </c>
      <c r="K30">
        <v>924</v>
      </c>
    </row>
    <row r="31" spans="1:11">
      <c r="A31" t="s">
        <v>176</v>
      </c>
      <c r="B31" t="s">
        <v>174</v>
      </c>
      <c r="D31" t="s">
        <v>234</v>
      </c>
      <c r="E31" t="s">
        <v>216</v>
      </c>
      <c r="F31" t="s">
        <v>4</v>
      </c>
      <c r="G31">
        <v>2090</v>
      </c>
      <c r="H31">
        <v>1</v>
      </c>
      <c r="I31">
        <v>12</v>
      </c>
      <c r="J31">
        <v>22</v>
      </c>
      <c r="K31">
        <v>551.76</v>
      </c>
    </row>
    <row r="32" spans="1:11">
      <c r="A32" t="s">
        <v>176</v>
      </c>
      <c r="B32" t="s">
        <v>173</v>
      </c>
      <c r="D32" t="s">
        <v>234</v>
      </c>
      <c r="E32" t="s">
        <v>216</v>
      </c>
      <c r="F32" t="s">
        <v>4</v>
      </c>
      <c r="G32">
        <v>2090</v>
      </c>
      <c r="H32">
        <v>1</v>
      </c>
      <c r="I32">
        <v>12</v>
      </c>
      <c r="J32">
        <v>22</v>
      </c>
      <c r="K32">
        <v>551.76</v>
      </c>
    </row>
    <row r="33" spans="1:11">
      <c r="A33" t="s">
        <v>176</v>
      </c>
      <c r="B33" t="s">
        <v>172</v>
      </c>
      <c r="D33" t="s">
        <v>234</v>
      </c>
      <c r="E33" t="s">
        <v>216</v>
      </c>
      <c r="F33" t="s">
        <v>4</v>
      </c>
      <c r="G33">
        <v>2090</v>
      </c>
      <c r="H33">
        <v>1</v>
      </c>
      <c r="I33">
        <v>12</v>
      </c>
      <c r="J33">
        <v>22</v>
      </c>
      <c r="K33">
        <v>551.76</v>
      </c>
    </row>
    <row r="34" spans="1:11">
      <c r="A34" t="s">
        <v>176</v>
      </c>
      <c r="B34" t="s">
        <v>171</v>
      </c>
      <c r="D34" t="s">
        <v>234</v>
      </c>
      <c r="E34" t="s">
        <v>216</v>
      </c>
      <c r="F34" t="s">
        <v>4</v>
      </c>
      <c r="G34">
        <v>2090</v>
      </c>
      <c r="H34">
        <v>1</v>
      </c>
      <c r="I34">
        <v>12</v>
      </c>
      <c r="J34">
        <v>22</v>
      </c>
      <c r="K34">
        <v>551.76</v>
      </c>
    </row>
    <row r="35" spans="1:11">
      <c r="A35" t="s">
        <v>176</v>
      </c>
      <c r="B35" t="s">
        <v>170</v>
      </c>
      <c r="D35" t="s">
        <v>234</v>
      </c>
      <c r="E35" t="s">
        <v>216</v>
      </c>
      <c r="F35" t="s">
        <v>4</v>
      </c>
      <c r="G35">
        <v>2090</v>
      </c>
      <c r="H35">
        <v>1</v>
      </c>
      <c r="I35">
        <v>12</v>
      </c>
      <c r="J35">
        <v>22</v>
      </c>
      <c r="K35">
        <v>551.76</v>
      </c>
    </row>
    <row r="36" spans="1:11">
      <c r="A36" t="s">
        <v>176</v>
      </c>
      <c r="B36" t="s">
        <v>169</v>
      </c>
      <c r="D36" t="s">
        <v>234</v>
      </c>
      <c r="E36" t="s">
        <v>216</v>
      </c>
      <c r="F36" t="s">
        <v>4</v>
      </c>
      <c r="G36">
        <v>2090</v>
      </c>
      <c r="H36">
        <v>1</v>
      </c>
      <c r="I36">
        <v>12</v>
      </c>
      <c r="J36">
        <v>22</v>
      </c>
      <c r="K36">
        <v>551.76</v>
      </c>
    </row>
    <row r="37" spans="1:11">
      <c r="A37" t="s">
        <v>176</v>
      </c>
      <c r="B37" t="s">
        <v>168</v>
      </c>
      <c r="D37" t="s">
        <v>69</v>
      </c>
      <c r="E37" t="s">
        <v>216</v>
      </c>
      <c r="F37" t="s">
        <v>4</v>
      </c>
      <c r="G37">
        <v>5500</v>
      </c>
      <c r="H37">
        <v>1</v>
      </c>
      <c r="I37">
        <v>14</v>
      </c>
      <c r="J37">
        <v>22</v>
      </c>
      <c r="K37">
        <v>1694</v>
      </c>
    </row>
    <row r="38" spans="1:11">
      <c r="A38" t="s">
        <v>176</v>
      </c>
      <c r="B38" t="s">
        <v>167</v>
      </c>
      <c r="D38" t="s">
        <v>69</v>
      </c>
      <c r="E38" t="s">
        <v>216</v>
      </c>
      <c r="F38" t="s">
        <v>4</v>
      </c>
      <c r="G38">
        <v>3500</v>
      </c>
      <c r="H38">
        <v>1</v>
      </c>
      <c r="I38">
        <v>14</v>
      </c>
      <c r="J38">
        <v>22</v>
      </c>
      <c r="K38">
        <v>1078</v>
      </c>
    </row>
    <row r="39" spans="1:11">
      <c r="A39" t="s">
        <v>166</v>
      </c>
      <c r="B39" t="s">
        <v>165</v>
      </c>
      <c r="D39" t="s">
        <v>233</v>
      </c>
      <c r="E39" t="s">
        <v>216</v>
      </c>
      <c r="F39" t="s">
        <v>4</v>
      </c>
      <c r="G39">
        <v>8360</v>
      </c>
      <c r="H39">
        <v>2</v>
      </c>
      <c r="I39">
        <v>13</v>
      </c>
      <c r="J39">
        <v>22</v>
      </c>
      <c r="K39">
        <v>4781.92</v>
      </c>
    </row>
    <row r="40" spans="1:11">
      <c r="A40" t="s">
        <v>118</v>
      </c>
      <c r="B40" t="s">
        <v>122</v>
      </c>
      <c r="D40" t="s">
        <v>233</v>
      </c>
      <c r="E40" t="s">
        <v>216</v>
      </c>
      <c r="F40" t="s">
        <v>4</v>
      </c>
      <c r="G40">
        <v>8360</v>
      </c>
      <c r="H40">
        <v>5</v>
      </c>
      <c r="I40">
        <v>14</v>
      </c>
      <c r="J40">
        <v>24</v>
      </c>
      <c r="K40">
        <v>14044.8</v>
      </c>
    </row>
    <row r="41" spans="1:11">
      <c r="A41" t="s">
        <v>118</v>
      </c>
      <c r="B41" t="s">
        <v>122</v>
      </c>
      <c r="D41" t="s">
        <v>228</v>
      </c>
      <c r="E41" t="s">
        <v>216</v>
      </c>
      <c r="F41" t="s">
        <v>4</v>
      </c>
      <c r="G41">
        <v>8360</v>
      </c>
      <c r="H41">
        <v>5</v>
      </c>
      <c r="I41">
        <v>14</v>
      </c>
      <c r="J41">
        <v>24</v>
      </c>
      <c r="K41">
        <v>14044.8</v>
      </c>
    </row>
    <row r="42" spans="1:11">
      <c r="A42" t="s">
        <v>118</v>
      </c>
      <c r="B42" t="s">
        <v>122</v>
      </c>
      <c r="D42" t="s">
        <v>69</v>
      </c>
      <c r="E42" t="s">
        <v>216</v>
      </c>
      <c r="F42" t="s">
        <v>4</v>
      </c>
      <c r="G42">
        <v>3500</v>
      </c>
      <c r="H42">
        <v>3</v>
      </c>
      <c r="I42">
        <v>14</v>
      </c>
      <c r="J42">
        <v>24</v>
      </c>
      <c r="K42">
        <v>3528</v>
      </c>
    </row>
    <row r="43" spans="1:11">
      <c r="A43" t="s">
        <v>104</v>
      </c>
      <c r="B43" t="s">
        <v>103</v>
      </c>
      <c r="D43" t="s">
        <v>233</v>
      </c>
      <c r="E43" t="s">
        <v>216</v>
      </c>
      <c r="F43" t="s">
        <v>4</v>
      </c>
      <c r="G43">
        <v>8360</v>
      </c>
      <c r="H43">
        <v>1</v>
      </c>
      <c r="I43">
        <v>14</v>
      </c>
      <c r="J43">
        <v>22</v>
      </c>
      <c r="K43">
        <v>2574.88</v>
      </c>
    </row>
    <row r="44" spans="1:11">
      <c r="A44" t="s">
        <v>104</v>
      </c>
      <c r="B44" t="s">
        <v>102</v>
      </c>
      <c r="D44" t="s">
        <v>232</v>
      </c>
      <c r="E44" t="s">
        <v>216</v>
      </c>
      <c r="F44" t="s">
        <v>4</v>
      </c>
      <c r="G44">
        <v>7625</v>
      </c>
      <c r="H44">
        <v>1</v>
      </c>
      <c r="I44">
        <v>14</v>
      </c>
      <c r="J44">
        <v>22</v>
      </c>
      <c r="K44">
        <v>2348.5</v>
      </c>
    </row>
    <row r="45" spans="1:11">
      <c r="A45" t="s">
        <v>104</v>
      </c>
      <c r="B45" t="s">
        <v>101</v>
      </c>
      <c r="D45" t="s">
        <v>232</v>
      </c>
      <c r="E45" t="s">
        <v>216</v>
      </c>
      <c r="F45" t="s">
        <v>4</v>
      </c>
      <c r="G45">
        <v>7625</v>
      </c>
      <c r="H45">
        <v>1</v>
      </c>
      <c r="I45">
        <v>14</v>
      </c>
      <c r="J45">
        <v>22</v>
      </c>
      <c r="K45">
        <v>2348.5</v>
      </c>
    </row>
    <row r="46" spans="1:11">
      <c r="A46" t="s">
        <v>213</v>
      </c>
      <c r="B46" t="s">
        <v>210</v>
      </c>
      <c r="D46" t="s">
        <v>69</v>
      </c>
      <c r="E46" t="s">
        <v>216</v>
      </c>
      <c r="F46" t="s">
        <v>4</v>
      </c>
      <c r="G46">
        <v>3500</v>
      </c>
      <c r="H46">
        <v>3</v>
      </c>
      <c r="I46">
        <v>11</v>
      </c>
      <c r="J46">
        <v>22</v>
      </c>
      <c r="K46">
        <v>2541</v>
      </c>
    </row>
    <row r="47" spans="1:11">
      <c r="A47" t="s">
        <v>104</v>
      </c>
      <c r="B47" t="s">
        <v>100</v>
      </c>
      <c r="D47" t="s">
        <v>232</v>
      </c>
      <c r="E47" t="s">
        <v>216</v>
      </c>
      <c r="F47" t="s">
        <v>4</v>
      </c>
      <c r="G47">
        <v>7625</v>
      </c>
      <c r="H47">
        <v>1</v>
      </c>
      <c r="I47">
        <v>14</v>
      </c>
      <c r="J47">
        <v>22</v>
      </c>
      <c r="K47">
        <v>2348.5</v>
      </c>
    </row>
    <row r="48" spans="1:11">
      <c r="A48" t="s">
        <v>104</v>
      </c>
      <c r="B48" t="s">
        <v>98</v>
      </c>
      <c r="D48" t="s">
        <v>232</v>
      </c>
      <c r="E48" t="s">
        <v>216</v>
      </c>
      <c r="F48" t="s">
        <v>4</v>
      </c>
      <c r="G48">
        <v>7625</v>
      </c>
      <c r="H48">
        <v>1</v>
      </c>
      <c r="I48">
        <v>14</v>
      </c>
      <c r="J48">
        <v>22</v>
      </c>
      <c r="K48">
        <v>2348.5</v>
      </c>
    </row>
    <row r="49" spans="1:11">
      <c r="A49" t="s">
        <v>104</v>
      </c>
      <c r="B49" t="s">
        <v>97</v>
      </c>
      <c r="D49" t="s">
        <v>232</v>
      </c>
      <c r="E49" t="s">
        <v>216</v>
      </c>
      <c r="F49" t="s">
        <v>4</v>
      </c>
      <c r="G49">
        <v>7625</v>
      </c>
      <c r="H49">
        <v>1</v>
      </c>
      <c r="I49">
        <v>14</v>
      </c>
      <c r="J49">
        <v>22</v>
      </c>
      <c r="K49">
        <v>2348.5</v>
      </c>
    </row>
    <row r="50" spans="1:11">
      <c r="A50" t="s">
        <v>104</v>
      </c>
      <c r="B50" t="s">
        <v>99</v>
      </c>
      <c r="D50" t="s">
        <v>228</v>
      </c>
      <c r="E50" t="s">
        <v>216</v>
      </c>
      <c r="F50" t="s">
        <v>4</v>
      </c>
      <c r="G50">
        <v>8360</v>
      </c>
      <c r="H50">
        <v>1</v>
      </c>
      <c r="I50">
        <v>14</v>
      </c>
      <c r="J50">
        <v>22</v>
      </c>
      <c r="K50">
        <v>2574.88</v>
      </c>
    </row>
    <row r="51" spans="1:11">
      <c r="A51" t="s">
        <v>92</v>
      </c>
      <c r="B51" t="s">
        <v>85</v>
      </c>
      <c r="D51" t="s">
        <v>228</v>
      </c>
      <c r="E51" t="s">
        <v>216</v>
      </c>
      <c r="F51" t="s">
        <v>4</v>
      </c>
      <c r="G51">
        <v>8360</v>
      </c>
      <c r="H51">
        <v>1</v>
      </c>
      <c r="I51">
        <v>14</v>
      </c>
      <c r="J51">
        <v>22</v>
      </c>
      <c r="K51">
        <v>2574.88</v>
      </c>
    </row>
    <row r="52" spans="1:11">
      <c r="A52" t="s">
        <v>92</v>
      </c>
      <c r="B52" t="s">
        <v>86</v>
      </c>
      <c r="D52" t="s">
        <v>229</v>
      </c>
      <c r="E52" t="s">
        <v>216</v>
      </c>
      <c r="F52" t="s">
        <v>4</v>
      </c>
      <c r="G52">
        <v>8360</v>
      </c>
      <c r="H52">
        <v>1</v>
      </c>
      <c r="I52">
        <v>14</v>
      </c>
      <c r="J52">
        <v>22</v>
      </c>
      <c r="K52">
        <v>2574.88</v>
      </c>
    </row>
    <row r="53" spans="1:11">
      <c r="A53" t="s">
        <v>92</v>
      </c>
      <c r="B53" t="s">
        <v>90</v>
      </c>
      <c r="D53" t="s">
        <v>230</v>
      </c>
      <c r="E53" t="s">
        <v>216</v>
      </c>
      <c r="F53" t="s">
        <v>4</v>
      </c>
      <c r="G53">
        <v>8360</v>
      </c>
      <c r="H53">
        <v>1</v>
      </c>
      <c r="I53">
        <v>7</v>
      </c>
      <c r="J53">
        <v>22</v>
      </c>
      <c r="K53">
        <v>1287.44</v>
      </c>
    </row>
    <row r="54" spans="1:11">
      <c r="A54" t="s">
        <v>92</v>
      </c>
      <c r="B54" t="s">
        <v>89</v>
      </c>
      <c r="D54" t="s">
        <v>230</v>
      </c>
      <c r="E54" t="s">
        <v>216</v>
      </c>
      <c r="F54" t="s">
        <v>4</v>
      </c>
      <c r="G54">
        <v>8360</v>
      </c>
      <c r="H54">
        <v>1</v>
      </c>
      <c r="I54">
        <v>7</v>
      </c>
      <c r="J54">
        <v>22</v>
      </c>
      <c r="K54">
        <v>1287.44</v>
      </c>
    </row>
    <row r="55" spans="1:11">
      <c r="A55" t="s">
        <v>92</v>
      </c>
      <c r="B55" t="s">
        <v>88</v>
      </c>
      <c r="D55" t="s">
        <v>230</v>
      </c>
      <c r="E55" t="s">
        <v>216</v>
      </c>
      <c r="F55" t="s">
        <v>4</v>
      </c>
      <c r="G55">
        <v>8360</v>
      </c>
      <c r="H55">
        <v>1</v>
      </c>
      <c r="I55">
        <v>7</v>
      </c>
      <c r="J55">
        <v>22</v>
      </c>
      <c r="K55">
        <v>1287.44</v>
      </c>
    </row>
    <row r="56" spans="1:11">
      <c r="A56" t="s">
        <v>76</v>
      </c>
      <c r="B56" t="s">
        <v>67</v>
      </c>
      <c r="D56" t="s">
        <v>69</v>
      </c>
      <c r="E56" t="s">
        <v>216</v>
      </c>
      <c r="F56" t="s">
        <v>4</v>
      </c>
      <c r="G56">
        <v>3500</v>
      </c>
      <c r="H56">
        <v>1</v>
      </c>
      <c r="I56">
        <v>12</v>
      </c>
      <c r="J56">
        <v>22</v>
      </c>
      <c r="K56">
        <v>924</v>
      </c>
    </row>
    <row r="57" spans="1:11">
      <c r="A57" t="s">
        <v>76</v>
      </c>
      <c r="B57" t="s">
        <v>68</v>
      </c>
      <c r="D57" t="s">
        <v>69</v>
      </c>
      <c r="E57" t="s">
        <v>216</v>
      </c>
      <c r="F57" t="s">
        <v>4</v>
      </c>
      <c r="G57">
        <v>3500</v>
      </c>
      <c r="H57">
        <v>1</v>
      </c>
      <c r="I57">
        <v>12</v>
      </c>
      <c r="J57">
        <v>22</v>
      </c>
      <c r="K57">
        <v>924</v>
      </c>
    </row>
    <row r="58" spans="1:11">
      <c r="A58" t="s">
        <v>92</v>
      </c>
      <c r="B58" t="s">
        <v>87</v>
      </c>
      <c r="D58" t="s">
        <v>230</v>
      </c>
      <c r="E58" t="s">
        <v>216</v>
      </c>
      <c r="F58" t="s">
        <v>4</v>
      </c>
      <c r="G58">
        <v>8360</v>
      </c>
      <c r="H58">
        <v>1</v>
      </c>
      <c r="I58">
        <v>7</v>
      </c>
      <c r="J58">
        <v>22</v>
      </c>
      <c r="K58">
        <v>1287.44</v>
      </c>
    </row>
    <row r="59" spans="1:11">
      <c r="A59" t="s">
        <v>76</v>
      </c>
      <c r="B59" t="s">
        <v>68</v>
      </c>
      <c r="D59" t="s">
        <v>72</v>
      </c>
      <c r="E59" t="s">
        <v>216</v>
      </c>
      <c r="F59" t="s">
        <v>4</v>
      </c>
      <c r="G59">
        <v>5500</v>
      </c>
      <c r="H59">
        <v>2</v>
      </c>
      <c r="I59">
        <v>12</v>
      </c>
      <c r="J59">
        <v>22</v>
      </c>
      <c r="K59">
        <v>2904</v>
      </c>
    </row>
    <row r="60" spans="1:11">
      <c r="A60" t="s">
        <v>92</v>
      </c>
      <c r="B60" t="s">
        <v>91</v>
      </c>
      <c r="D60" t="s">
        <v>231</v>
      </c>
      <c r="E60" t="s">
        <v>216</v>
      </c>
      <c r="F60" t="s">
        <v>4</v>
      </c>
      <c r="G60">
        <v>1000</v>
      </c>
      <c r="H60">
        <v>1</v>
      </c>
      <c r="I60">
        <v>13</v>
      </c>
      <c r="J60">
        <v>22</v>
      </c>
      <c r="K60">
        <v>286</v>
      </c>
    </row>
    <row r="61" spans="1:11">
      <c r="A61" t="s">
        <v>8</v>
      </c>
      <c r="B61" t="s">
        <v>84</v>
      </c>
      <c r="D61" t="s">
        <v>227</v>
      </c>
      <c r="E61" t="s">
        <v>216</v>
      </c>
      <c r="F61" t="s">
        <v>4</v>
      </c>
      <c r="G61">
        <v>8360</v>
      </c>
      <c r="H61">
        <v>1</v>
      </c>
      <c r="I61">
        <v>14</v>
      </c>
      <c r="J61">
        <v>22</v>
      </c>
      <c r="K61">
        <v>2574.88</v>
      </c>
    </row>
    <row r="62" spans="1:11">
      <c r="A62" t="s">
        <v>8</v>
      </c>
      <c r="B62" t="s">
        <v>83</v>
      </c>
      <c r="D62" t="s">
        <v>227</v>
      </c>
      <c r="E62" t="s">
        <v>216</v>
      </c>
      <c r="F62" t="s">
        <v>4</v>
      </c>
      <c r="G62">
        <v>8360</v>
      </c>
      <c r="H62">
        <v>1</v>
      </c>
      <c r="I62">
        <v>14</v>
      </c>
      <c r="J62">
        <v>22</v>
      </c>
      <c r="K62">
        <v>2574.88</v>
      </c>
    </row>
    <row r="63" spans="1:11">
      <c r="A63" t="s">
        <v>8</v>
      </c>
      <c r="B63" t="s">
        <v>82</v>
      </c>
      <c r="D63" t="s">
        <v>232</v>
      </c>
      <c r="E63" t="s">
        <v>216</v>
      </c>
      <c r="F63" t="s">
        <v>4</v>
      </c>
      <c r="G63">
        <v>7625</v>
      </c>
      <c r="H63">
        <v>1</v>
      </c>
      <c r="I63">
        <v>14</v>
      </c>
      <c r="J63">
        <v>22</v>
      </c>
      <c r="K63">
        <v>2348.5</v>
      </c>
    </row>
    <row r="64" spans="1:11">
      <c r="A64" t="s">
        <v>8</v>
      </c>
      <c r="B64" t="s">
        <v>81</v>
      </c>
      <c r="D64" t="s">
        <v>232</v>
      </c>
      <c r="E64" t="s">
        <v>216</v>
      </c>
      <c r="F64" t="s">
        <v>4</v>
      </c>
      <c r="G64">
        <v>7625</v>
      </c>
      <c r="H64">
        <v>1</v>
      </c>
      <c r="I64">
        <v>14</v>
      </c>
      <c r="J64">
        <v>22</v>
      </c>
      <c r="K64">
        <v>2348.5</v>
      </c>
    </row>
    <row r="65" spans="1:11">
      <c r="A65" t="s">
        <v>8</v>
      </c>
      <c r="B65" t="s">
        <v>80</v>
      </c>
      <c r="D65" t="s">
        <v>232</v>
      </c>
      <c r="E65" t="s">
        <v>216</v>
      </c>
      <c r="F65" t="s">
        <v>4</v>
      </c>
      <c r="G65">
        <v>7625</v>
      </c>
      <c r="H65">
        <v>1</v>
      </c>
      <c r="I65">
        <v>14</v>
      </c>
      <c r="J65">
        <v>22</v>
      </c>
      <c r="K65">
        <v>2348.5</v>
      </c>
    </row>
    <row r="66" spans="1:11">
      <c r="A66" t="s">
        <v>8</v>
      </c>
      <c r="B66" t="s">
        <v>79</v>
      </c>
      <c r="D66" t="s">
        <v>232</v>
      </c>
      <c r="E66" t="s">
        <v>216</v>
      </c>
      <c r="F66" t="s">
        <v>4</v>
      </c>
      <c r="G66">
        <v>7625</v>
      </c>
      <c r="H66">
        <v>1</v>
      </c>
      <c r="I66">
        <v>14</v>
      </c>
      <c r="J66">
        <v>22</v>
      </c>
      <c r="K66">
        <v>2348.5</v>
      </c>
    </row>
    <row r="67" spans="1:11">
      <c r="A67" t="s">
        <v>8</v>
      </c>
      <c r="B67" t="s">
        <v>78</v>
      </c>
      <c r="D67" t="s">
        <v>232</v>
      </c>
      <c r="E67" t="s">
        <v>216</v>
      </c>
      <c r="F67" t="s">
        <v>4</v>
      </c>
      <c r="G67">
        <v>7625</v>
      </c>
      <c r="H67">
        <v>1</v>
      </c>
      <c r="I67">
        <v>14</v>
      </c>
      <c r="J67">
        <v>22</v>
      </c>
      <c r="K67">
        <v>2348.5</v>
      </c>
    </row>
    <row r="68" spans="1:11">
      <c r="A68" t="s">
        <v>8</v>
      </c>
      <c r="B68" t="s">
        <v>77</v>
      </c>
      <c r="D68" t="s">
        <v>232</v>
      </c>
      <c r="E68" t="s">
        <v>216</v>
      </c>
      <c r="F68" t="s">
        <v>4</v>
      </c>
      <c r="G68">
        <v>7625</v>
      </c>
      <c r="H68">
        <v>1</v>
      </c>
      <c r="I68">
        <v>14</v>
      </c>
      <c r="J68">
        <v>22</v>
      </c>
      <c r="K68">
        <v>2348.5</v>
      </c>
    </row>
    <row r="69" spans="1:11">
      <c r="A69" t="s">
        <v>202</v>
      </c>
      <c r="B69" t="s">
        <v>197</v>
      </c>
      <c r="D69" t="s">
        <v>234</v>
      </c>
      <c r="E69" t="s">
        <v>216</v>
      </c>
      <c r="F69" t="s">
        <v>4</v>
      </c>
      <c r="G69">
        <v>2090</v>
      </c>
      <c r="H69">
        <v>1</v>
      </c>
      <c r="I69">
        <v>20</v>
      </c>
      <c r="J69">
        <v>22</v>
      </c>
      <c r="K69">
        <v>919.6</v>
      </c>
    </row>
    <row r="70" spans="1:11">
      <c r="A70" t="s">
        <v>202</v>
      </c>
      <c r="B70" t="s">
        <v>196</v>
      </c>
      <c r="D70" t="s">
        <v>201</v>
      </c>
      <c r="E70" t="s">
        <v>216</v>
      </c>
      <c r="F70" t="s">
        <v>4</v>
      </c>
      <c r="G70">
        <v>3300</v>
      </c>
      <c r="H70">
        <v>1</v>
      </c>
      <c r="I70">
        <v>19</v>
      </c>
      <c r="J70">
        <v>22</v>
      </c>
      <c r="K70">
        <v>1379.4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465"/>
  <sheetViews>
    <sheetView zoomScaleNormal="100" workbookViewId="0">
      <selection activeCell="G3" sqref="G3:K24"/>
    </sheetView>
  </sheetViews>
  <sheetFormatPr baseColWidth="10" defaultColWidth="10.875" defaultRowHeight="15.75"/>
  <cols>
    <col min="1" max="1" width="23.25" style="2" customWidth="1"/>
    <col min="2" max="2" width="23" style="2" customWidth="1"/>
    <col min="3" max="3" width="4.5" style="2" hidden="1" customWidth="1"/>
    <col min="4" max="4" width="22.375" style="39" customWidth="1"/>
    <col min="5" max="5" width="17.875" style="2" hidden="1" customWidth="1"/>
    <col min="6" max="6" width="17.5" style="145" customWidth="1"/>
    <col min="7" max="7" width="13.625" style="2" customWidth="1"/>
    <col min="8" max="8" width="7" style="2" customWidth="1"/>
    <col min="9" max="9" width="10.25" style="2" customWidth="1"/>
    <col min="10" max="10" width="9.625" style="2" customWidth="1"/>
    <col min="11" max="11" width="9" style="2" customWidth="1"/>
    <col min="12" max="12" width="3.5" style="39" hidden="1" customWidth="1"/>
    <col min="13" max="13" width="10.875" style="144"/>
    <col min="14" max="16384" width="10.875" style="39"/>
  </cols>
  <sheetData>
    <row r="1" spans="1:13" s="111" customFormat="1" ht="26.25">
      <c r="A1" s="214" t="s">
        <v>31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4"/>
      <c r="M1" s="133"/>
    </row>
    <row r="2" spans="1:13" s="111" customFormat="1" ht="78.75">
      <c r="A2" s="212" t="s">
        <v>11</v>
      </c>
      <c r="B2" s="212" t="s">
        <v>3</v>
      </c>
      <c r="C2" s="212" t="s">
        <v>2</v>
      </c>
      <c r="D2" s="212" t="s">
        <v>0</v>
      </c>
      <c r="E2" s="212" t="s">
        <v>1</v>
      </c>
      <c r="F2" s="212" t="s">
        <v>12</v>
      </c>
      <c r="G2" s="212" t="s">
        <v>6</v>
      </c>
      <c r="H2" s="212" t="s">
        <v>5</v>
      </c>
      <c r="I2" s="212" t="s">
        <v>9</v>
      </c>
      <c r="J2" s="212" t="s">
        <v>10</v>
      </c>
      <c r="K2" s="212" t="s">
        <v>7</v>
      </c>
      <c r="L2" s="24"/>
      <c r="M2" s="133"/>
    </row>
    <row r="3" spans="1:13" s="112" customFormat="1" ht="15">
      <c r="A3" s="13" t="s">
        <v>397</v>
      </c>
      <c r="B3" s="13" t="s">
        <v>210</v>
      </c>
      <c r="C3" s="13"/>
      <c r="D3" s="28" t="s">
        <v>308</v>
      </c>
      <c r="E3" s="13" t="s">
        <v>216</v>
      </c>
      <c r="F3" s="13" t="s">
        <v>285</v>
      </c>
      <c r="G3" s="13">
        <v>100</v>
      </c>
      <c r="H3" s="13">
        <v>15</v>
      </c>
      <c r="I3" s="14">
        <v>8</v>
      </c>
      <c r="J3" s="13">
        <v>22</v>
      </c>
      <c r="K3" s="13">
        <f t="shared" ref="K3:K66" si="0">(G3*H3*I3*J3)/1000</f>
        <v>264</v>
      </c>
      <c r="L3" s="110">
        <f>1+L2</f>
        <v>1</v>
      </c>
      <c r="M3" s="134"/>
    </row>
    <row r="4" spans="1:13" s="112" customFormat="1" ht="15">
      <c r="A4" s="13" t="s">
        <v>397</v>
      </c>
      <c r="B4" s="13" t="s">
        <v>210</v>
      </c>
      <c r="C4" s="13"/>
      <c r="D4" s="28" t="s">
        <v>324</v>
      </c>
      <c r="E4" s="13" t="s">
        <v>216</v>
      </c>
      <c r="F4" s="13" t="s">
        <v>285</v>
      </c>
      <c r="G4" s="13">
        <v>2229</v>
      </c>
      <c r="H4" s="13">
        <v>1</v>
      </c>
      <c r="I4" s="14">
        <v>24</v>
      </c>
      <c r="J4" s="13">
        <v>30</v>
      </c>
      <c r="K4" s="13">
        <f t="shared" si="0"/>
        <v>1604.88</v>
      </c>
      <c r="L4" s="110">
        <v>1</v>
      </c>
      <c r="M4" s="134"/>
    </row>
    <row r="5" spans="1:13" s="112" customFormat="1" ht="15">
      <c r="A5" s="13" t="s">
        <v>397</v>
      </c>
      <c r="B5" s="13" t="s">
        <v>210</v>
      </c>
      <c r="C5" s="13"/>
      <c r="D5" s="28" t="s">
        <v>225</v>
      </c>
      <c r="E5" s="13" t="s">
        <v>216</v>
      </c>
      <c r="F5" s="13" t="s">
        <v>214</v>
      </c>
      <c r="G5" s="13">
        <v>30</v>
      </c>
      <c r="H5" s="13">
        <v>24</v>
      </c>
      <c r="I5" s="14">
        <v>2</v>
      </c>
      <c r="J5" s="13">
        <v>20</v>
      </c>
      <c r="K5" s="13">
        <f t="shared" si="0"/>
        <v>28.8</v>
      </c>
      <c r="L5" s="110">
        <f t="shared" ref="L5:L68" si="1">1+L4</f>
        <v>2</v>
      </c>
      <c r="M5" s="134"/>
    </row>
    <row r="6" spans="1:13" s="112" customFormat="1" ht="15">
      <c r="A6" s="13" t="s">
        <v>397</v>
      </c>
      <c r="B6" s="13" t="s">
        <v>210</v>
      </c>
      <c r="C6" s="13"/>
      <c r="D6" s="28" t="s">
        <v>494</v>
      </c>
      <c r="E6" s="13" t="s">
        <v>216</v>
      </c>
      <c r="F6" s="13" t="s">
        <v>4</v>
      </c>
      <c r="G6" s="13">
        <v>2287</v>
      </c>
      <c r="H6" s="13">
        <v>2</v>
      </c>
      <c r="I6" s="14">
        <v>12</v>
      </c>
      <c r="J6" s="13">
        <v>22</v>
      </c>
      <c r="K6" s="13">
        <f t="shared" si="0"/>
        <v>1207.5360000000001</v>
      </c>
      <c r="L6" s="110">
        <f t="shared" si="1"/>
        <v>3</v>
      </c>
      <c r="M6" s="134"/>
    </row>
    <row r="7" spans="1:13" s="112" customFormat="1" ht="15">
      <c r="A7" s="13" t="s">
        <v>397</v>
      </c>
      <c r="B7" s="13" t="s">
        <v>210</v>
      </c>
      <c r="C7" s="13"/>
      <c r="D7" s="28" t="s">
        <v>310</v>
      </c>
      <c r="E7" s="13" t="s">
        <v>216</v>
      </c>
      <c r="F7" s="13" t="s">
        <v>285</v>
      </c>
      <c r="G7" s="13">
        <v>173</v>
      </c>
      <c r="H7" s="13">
        <v>15</v>
      </c>
      <c r="I7" s="14">
        <v>13</v>
      </c>
      <c r="J7" s="13">
        <v>22</v>
      </c>
      <c r="K7" s="13">
        <f t="shared" si="0"/>
        <v>742.17</v>
      </c>
      <c r="L7" s="110">
        <f t="shared" si="1"/>
        <v>4</v>
      </c>
      <c r="M7" s="134"/>
    </row>
    <row r="8" spans="1:13" s="112" customFormat="1" ht="15">
      <c r="A8" s="13" t="s">
        <v>397</v>
      </c>
      <c r="B8" s="13" t="s">
        <v>210</v>
      </c>
      <c r="C8" s="13"/>
      <c r="D8" s="28" t="s">
        <v>495</v>
      </c>
      <c r="E8" s="13" t="s">
        <v>216</v>
      </c>
      <c r="F8" s="13" t="s">
        <v>285</v>
      </c>
      <c r="G8" s="13">
        <v>95</v>
      </c>
      <c r="H8" s="13">
        <v>2</v>
      </c>
      <c r="I8" s="14">
        <v>24</v>
      </c>
      <c r="J8" s="13">
        <v>30</v>
      </c>
      <c r="K8" s="13">
        <f t="shared" si="0"/>
        <v>136.80000000000001</v>
      </c>
      <c r="L8" s="110">
        <f t="shared" si="1"/>
        <v>5</v>
      </c>
      <c r="M8" s="134"/>
    </row>
    <row r="9" spans="1:13" s="113" customFormat="1" ht="15">
      <c r="A9" s="7" t="s">
        <v>489</v>
      </c>
      <c r="B9" s="7" t="s">
        <v>286</v>
      </c>
      <c r="C9" s="7"/>
      <c r="D9" s="29" t="s">
        <v>327</v>
      </c>
      <c r="E9" s="7" t="s">
        <v>216</v>
      </c>
      <c r="F9" s="7" t="s">
        <v>215</v>
      </c>
      <c r="G9" s="7">
        <v>650</v>
      </c>
      <c r="H9" s="7">
        <v>1</v>
      </c>
      <c r="I9" s="7">
        <v>24</v>
      </c>
      <c r="J9" s="7">
        <v>30</v>
      </c>
      <c r="K9" s="7">
        <f t="shared" si="0"/>
        <v>468</v>
      </c>
      <c r="L9" s="110">
        <f t="shared" si="1"/>
        <v>6</v>
      </c>
      <c r="M9" s="135"/>
    </row>
    <row r="10" spans="1:13" s="113" customFormat="1" ht="15">
      <c r="A10" s="7" t="s">
        <v>489</v>
      </c>
      <c r="B10" s="7" t="s">
        <v>286</v>
      </c>
      <c r="C10" s="7"/>
      <c r="D10" s="29" t="s">
        <v>492</v>
      </c>
      <c r="E10" s="7" t="s">
        <v>216</v>
      </c>
      <c r="F10" s="7" t="s">
        <v>215</v>
      </c>
      <c r="G10" s="7">
        <v>2300</v>
      </c>
      <c r="H10" s="7">
        <v>6</v>
      </c>
      <c r="I10" s="7">
        <v>24</v>
      </c>
      <c r="J10" s="7">
        <v>30</v>
      </c>
      <c r="K10" s="7">
        <f t="shared" si="0"/>
        <v>9936</v>
      </c>
      <c r="L10" s="110">
        <f t="shared" si="1"/>
        <v>7</v>
      </c>
      <c r="M10" s="135"/>
    </row>
    <row r="11" spans="1:13" s="113" customFormat="1" ht="15">
      <c r="A11" s="7" t="s">
        <v>489</v>
      </c>
      <c r="B11" s="7" t="s">
        <v>286</v>
      </c>
      <c r="C11" s="7"/>
      <c r="D11" s="29" t="s">
        <v>493</v>
      </c>
      <c r="E11" s="7" t="s">
        <v>216</v>
      </c>
      <c r="F11" s="7" t="s">
        <v>215</v>
      </c>
      <c r="G11" s="7">
        <v>2300</v>
      </c>
      <c r="H11" s="7">
        <v>1</v>
      </c>
      <c r="I11" s="7">
        <v>24</v>
      </c>
      <c r="J11" s="7">
        <v>30</v>
      </c>
      <c r="K11" s="7">
        <f t="shared" si="0"/>
        <v>1656</v>
      </c>
      <c r="L11" s="110">
        <f t="shared" si="1"/>
        <v>8</v>
      </c>
      <c r="M11" s="135"/>
    </row>
    <row r="12" spans="1:13" s="113" customFormat="1" ht="15">
      <c r="A12" s="7" t="s">
        <v>489</v>
      </c>
      <c r="B12" s="7" t="s">
        <v>490</v>
      </c>
      <c r="C12" s="7"/>
      <c r="D12" s="29" t="s">
        <v>491</v>
      </c>
      <c r="E12" s="7" t="s">
        <v>216</v>
      </c>
      <c r="F12" s="7" t="s">
        <v>214</v>
      </c>
      <c r="G12" s="7">
        <v>30</v>
      </c>
      <c r="H12" s="7">
        <v>288</v>
      </c>
      <c r="I12" s="7">
        <v>12</v>
      </c>
      <c r="J12" s="7">
        <v>22</v>
      </c>
      <c r="K12" s="7">
        <f t="shared" si="0"/>
        <v>2280.96</v>
      </c>
      <c r="L12" s="110">
        <f t="shared" si="1"/>
        <v>9</v>
      </c>
      <c r="M12" s="135"/>
    </row>
    <row r="13" spans="1:13" s="113" customFormat="1" ht="15">
      <c r="A13" s="7" t="s">
        <v>489</v>
      </c>
      <c r="B13" s="7" t="s">
        <v>490</v>
      </c>
      <c r="C13" s="7"/>
      <c r="D13" s="29" t="s">
        <v>328</v>
      </c>
      <c r="E13" s="7" t="s">
        <v>216</v>
      </c>
      <c r="F13" s="7" t="s">
        <v>215</v>
      </c>
      <c r="G13" s="7">
        <v>1400</v>
      </c>
      <c r="H13" s="7">
        <v>1</v>
      </c>
      <c r="I13" s="7">
        <v>1</v>
      </c>
      <c r="J13" s="7">
        <v>20</v>
      </c>
      <c r="K13" s="7">
        <f t="shared" si="0"/>
        <v>28</v>
      </c>
      <c r="L13" s="110">
        <f t="shared" si="1"/>
        <v>10</v>
      </c>
      <c r="M13" s="135"/>
    </row>
    <row r="14" spans="1:13" s="113" customFormat="1" ht="15">
      <c r="A14" s="7" t="s">
        <v>489</v>
      </c>
      <c r="B14" s="7" t="s">
        <v>490</v>
      </c>
      <c r="C14" s="7"/>
      <c r="D14" s="29" t="s">
        <v>394</v>
      </c>
      <c r="E14" s="7" t="s">
        <v>216</v>
      </c>
      <c r="F14" s="7" t="s">
        <v>4</v>
      </c>
      <c r="G14" s="7">
        <v>1525</v>
      </c>
      <c r="H14" s="7">
        <v>2</v>
      </c>
      <c r="I14" s="7">
        <v>13</v>
      </c>
      <c r="J14" s="7">
        <v>22</v>
      </c>
      <c r="K14" s="7">
        <f t="shared" si="0"/>
        <v>872.3</v>
      </c>
      <c r="L14" s="110">
        <f t="shared" si="1"/>
        <v>11</v>
      </c>
      <c r="M14" s="135"/>
    </row>
    <row r="15" spans="1:13" s="113" customFormat="1" ht="15">
      <c r="A15" s="7" t="s">
        <v>489</v>
      </c>
      <c r="B15" s="7" t="s">
        <v>490</v>
      </c>
      <c r="C15" s="7"/>
      <c r="D15" s="29" t="s">
        <v>367</v>
      </c>
      <c r="E15" s="7" t="s">
        <v>216</v>
      </c>
      <c r="F15" s="7" t="s">
        <v>285</v>
      </c>
      <c r="G15" s="7">
        <v>45</v>
      </c>
      <c r="H15" s="7">
        <v>1</v>
      </c>
      <c r="I15" s="7">
        <v>10</v>
      </c>
      <c r="J15" s="7">
        <v>22</v>
      </c>
      <c r="K15" s="7">
        <f t="shared" si="0"/>
        <v>9.9</v>
      </c>
      <c r="L15" s="110">
        <f t="shared" si="1"/>
        <v>12</v>
      </c>
      <c r="M15" s="135"/>
    </row>
    <row r="16" spans="1:13" s="114" customFormat="1" ht="15">
      <c r="A16" s="12" t="s">
        <v>477</v>
      </c>
      <c r="B16" s="12" t="s">
        <v>480</v>
      </c>
      <c r="C16" s="12"/>
      <c r="D16" s="30" t="s">
        <v>496</v>
      </c>
      <c r="E16" s="12" t="s">
        <v>216</v>
      </c>
      <c r="F16" s="12" t="s">
        <v>285</v>
      </c>
      <c r="G16" s="12">
        <v>85</v>
      </c>
      <c r="H16" s="12">
        <v>1</v>
      </c>
      <c r="I16" s="12">
        <v>24</v>
      </c>
      <c r="J16" s="11">
        <v>30</v>
      </c>
      <c r="K16" s="11">
        <f t="shared" si="0"/>
        <v>61.2</v>
      </c>
      <c r="L16" s="110">
        <f t="shared" si="1"/>
        <v>13</v>
      </c>
      <c r="M16" s="136"/>
    </row>
    <row r="17" spans="1:13" s="114" customFormat="1" ht="15">
      <c r="A17" s="12" t="s">
        <v>477</v>
      </c>
      <c r="B17" s="12" t="s">
        <v>482</v>
      </c>
      <c r="C17" s="12"/>
      <c r="D17" s="30" t="s">
        <v>496</v>
      </c>
      <c r="E17" s="12" t="s">
        <v>216</v>
      </c>
      <c r="F17" s="12" t="s">
        <v>285</v>
      </c>
      <c r="G17" s="12">
        <v>85</v>
      </c>
      <c r="H17" s="12">
        <v>1</v>
      </c>
      <c r="I17" s="12">
        <v>24</v>
      </c>
      <c r="J17" s="11">
        <v>30</v>
      </c>
      <c r="K17" s="11">
        <f t="shared" si="0"/>
        <v>61.2</v>
      </c>
      <c r="L17" s="110">
        <f t="shared" si="1"/>
        <v>14</v>
      </c>
      <c r="M17" s="136"/>
    </row>
    <row r="18" spans="1:13" s="114" customFormat="1" ht="15">
      <c r="A18" s="12" t="s">
        <v>477</v>
      </c>
      <c r="B18" s="12" t="s">
        <v>478</v>
      </c>
      <c r="C18" s="12"/>
      <c r="D18" s="30" t="s">
        <v>327</v>
      </c>
      <c r="E18" s="12" t="s">
        <v>216</v>
      </c>
      <c r="F18" s="12" t="s">
        <v>215</v>
      </c>
      <c r="G18" s="12">
        <v>600</v>
      </c>
      <c r="H18" s="12">
        <v>1</v>
      </c>
      <c r="I18" s="12">
        <v>24</v>
      </c>
      <c r="J18" s="11">
        <v>30</v>
      </c>
      <c r="K18" s="11">
        <f t="shared" si="0"/>
        <v>432</v>
      </c>
      <c r="L18" s="110">
        <f t="shared" si="1"/>
        <v>15</v>
      </c>
      <c r="M18" s="136"/>
    </row>
    <row r="19" spans="1:13" s="114" customFormat="1" ht="15">
      <c r="A19" s="12" t="s">
        <v>477</v>
      </c>
      <c r="B19" s="12" t="s">
        <v>480</v>
      </c>
      <c r="C19" s="12"/>
      <c r="D19" s="30" t="s">
        <v>481</v>
      </c>
      <c r="E19" s="12" t="s">
        <v>216</v>
      </c>
      <c r="F19" s="12" t="s">
        <v>214</v>
      </c>
      <c r="G19" s="12">
        <v>28</v>
      </c>
      <c r="H19" s="12">
        <v>2</v>
      </c>
      <c r="I19" s="12">
        <v>5</v>
      </c>
      <c r="J19" s="11">
        <v>30</v>
      </c>
      <c r="K19" s="11">
        <f t="shared" si="0"/>
        <v>8.4</v>
      </c>
      <c r="L19" s="110">
        <f t="shared" si="1"/>
        <v>16</v>
      </c>
      <c r="M19" s="136"/>
    </row>
    <row r="20" spans="1:13" s="114" customFormat="1" ht="15">
      <c r="A20" s="12" t="s">
        <v>477</v>
      </c>
      <c r="B20" s="12" t="s">
        <v>482</v>
      </c>
      <c r="C20" s="12"/>
      <c r="D20" s="30" t="s">
        <v>481</v>
      </c>
      <c r="E20" s="12" t="s">
        <v>216</v>
      </c>
      <c r="F20" s="12" t="s">
        <v>214</v>
      </c>
      <c r="G20" s="12">
        <v>28</v>
      </c>
      <c r="H20" s="12">
        <v>2</v>
      </c>
      <c r="I20" s="12">
        <v>5</v>
      </c>
      <c r="J20" s="11">
        <v>30</v>
      </c>
      <c r="K20" s="11">
        <f t="shared" si="0"/>
        <v>8.4</v>
      </c>
      <c r="L20" s="110">
        <f t="shared" si="1"/>
        <v>17</v>
      </c>
      <c r="M20" s="136"/>
    </row>
    <row r="21" spans="1:13" s="114" customFormat="1" ht="15">
      <c r="A21" s="12" t="s">
        <v>477</v>
      </c>
      <c r="B21" s="12" t="s">
        <v>478</v>
      </c>
      <c r="C21" s="12"/>
      <c r="D21" s="30" t="s">
        <v>479</v>
      </c>
      <c r="E21" s="12" t="s">
        <v>216</v>
      </c>
      <c r="F21" s="12" t="s">
        <v>214</v>
      </c>
      <c r="G21" s="12">
        <v>28</v>
      </c>
      <c r="H21" s="12">
        <v>2</v>
      </c>
      <c r="I21" s="12">
        <v>5</v>
      </c>
      <c r="J21" s="11">
        <v>30</v>
      </c>
      <c r="K21" s="11">
        <f t="shared" si="0"/>
        <v>8.4</v>
      </c>
      <c r="L21" s="110">
        <f t="shared" si="1"/>
        <v>18</v>
      </c>
      <c r="M21" s="136"/>
    </row>
    <row r="22" spans="1:13" s="114" customFormat="1" ht="15">
      <c r="A22" s="12" t="s">
        <v>477</v>
      </c>
      <c r="B22" s="12" t="s">
        <v>478</v>
      </c>
      <c r="C22" s="12"/>
      <c r="D22" s="30" t="s">
        <v>406</v>
      </c>
      <c r="E22" s="12" t="s">
        <v>216</v>
      </c>
      <c r="F22" s="12" t="s">
        <v>4</v>
      </c>
      <c r="G22" s="12">
        <v>1525</v>
      </c>
      <c r="H22" s="12">
        <v>1</v>
      </c>
      <c r="I22" s="12">
        <v>20</v>
      </c>
      <c r="J22" s="11">
        <v>30</v>
      </c>
      <c r="K22" s="11">
        <f t="shared" si="0"/>
        <v>915</v>
      </c>
      <c r="L22" s="110">
        <f t="shared" si="1"/>
        <v>19</v>
      </c>
      <c r="M22" s="136"/>
    </row>
    <row r="23" spans="1:13" s="114" customFormat="1" ht="15">
      <c r="A23" s="12" t="s">
        <v>477</v>
      </c>
      <c r="B23" s="12" t="s">
        <v>480</v>
      </c>
      <c r="C23" s="12"/>
      <c r="D23" s="30" t="s">
        <v>406</v>
      </c>
      <c r="E23" s="12" t="s">
        <v>216</v>
      </c>
      <c r="F23" s="12" t="s">
        <v>4</v>
      </c>
      <c r="G23" s="12">
        <v>1525</v>
      </c>
      <c r="H23" s="12">
        <v>1</v>
      </c>
      <c r="I23" s="12">
        <v>20</v>
      </c>
      <c r="J23" s="11">
        <v>30</v>
      </c>
      <c r="K23" s="11">
        <f t="shared" si="0"/>
        <v>915</v>
      </c>
      <c r="L23" s="110">
        <f t="shared" si="1"/>
        <v>20</v>
      </c>
      <c r="M23" s="136"/>
    </row>
    <row r="24" spans="1:13" s="114" customFormat="1" ht="15">
      <c r="A24" s="12" t="s">
        <v>477</v>
      </c>
      <c r="B24" s="12" t="s">
        <v>480</v>
      </c>
      <c r="C24" s="12"/>
      <c r="D24" s="30" t="s">
        <v>406</v>
      </c>
      <c r="E24" s="12" t="s">
        <v>216</v>
      </c>
      <c r="F24" s="12" t="s">
        <v>4</v>
      </c>
      <c r="G24" s="12">
        <v>1525</v>
      </c>
      <c r="H24" s="12">
        <v>1</v>
      </c>
      <c r="I24" s="12">
        <v>20</v>
      </c>
      <c r="J24" s="11">
        <v>30</v>
      </c>
      <c r="K24" s="11">
        <f t="shared" si="0"/>
        <v>915</v>
      </c>
      <c r="L24" s="110">
        <f t="shared" si="1"/>
        <v>21</v>
      </c>
      <c r="M24" s="136"/>
    </row>
    <row r="25" spans="1:13" s="114" customFormat="1" ht="15">
      <c r="A25" s="12" t="s">
        <v>477</v>
      </c>
      <c r="B25" s="12" t="s">
        <v>482</v>
      </c>
      <c r="C25" s="12"/>
      <c r="D25" s="30" t="s">
        <v>406</v>
      </c>
      <c r="E25" s="12" t="s">
        <v>216</v>
      </c>
      <c r="F25" s="12" t="s">
        <v>4</v>
      </c>
      <c r="G25" s="12">
        <v>1525</v>
      </c>
      <c r="H25" s="12">
        <v>1</v>
      </c>
      <c r="I25" s="12">
        <v>20</v>
      </c>
      <c r="J25" s="11">
        <v>30</v>
      </c>
      <c r="K25" s="11">
        <f t="shared" si="0"/>
        <v>915</v>
      </c>
      <c r="L25" s="110">
        <f t="shared" si="1"/>
        <v>22</v>
      </c>
      <c r="M25" s="136"/>
    </row>
    <row r="26" spans="1:13" s="114" customFormat="1" ht="15">
      <c r="A26" s="12" t="s">
        <v>477</v>
      </c>
      <c r="B26" s="12" t="s">
        <v>480</v>
      </c>
      <c r="C26" s="12"/>
      <c r="D26" s="30" t="s">
        <v>310</v>
      </c>
      <c r="E26" s="12" t="s">
        <v>216</v>
      </c>
      <c r="F26" s="12" t="s">
        <v>285</v>
      </c>
      <c r="G26" s="12">
        <v>173</v>
      </c>
      <c r="H26" s="12">
        <v>1</v>
      </c>
      <c r="I26" s="12">
        <v>13</v>
      </c>
      <c r="J26" s="11">
        <v>22</v>
      </c>
      <c r="K26" s="11">
        <f t="shared" si="0"/>
        <v>49.478000000000002</v>
      </c>
      <c r="L26" s="110">
        <f t="shared" si="1"/>
        <v>23</v>
      </c>
      <c r="M26" s="136"/>
    </row>
    <row r="27" spans="1:13" s="114" customFormat="1" ht="15">
      <c r="A27" s="12" t="s">
        <v>477</v>
      </c>
      <c r="B27" s="12" t="s">
        <v>482</v>
      </c>
      <c r="C27" s="12"/>
      <c r="D27" s="30" t="s">
        <v>310</v>
      </c>
      <c r="E27" s="12" t="s">
        <v>216</v>
      </c>
      <c r="F27" s="12" t="s">
        <v>285</v>
      </c>
      <c r="G27" s="12">
        <v>173</v>
      </c>
      <c r="H27" s="12">
        <v>1</v>
      </c>
      <c r="I27" s="12">
        <v>13</v>
      </c>
      <c r="J27" s="11">
        <v>22</v>
      </c>
      <c r="K27" s="11">
        <f t="shared" si="0"/>
        <v>49.478000000000002</v>
      </c>
      <c r="L27" s="110">
        <f t="shared" si="1"/>
        <v>24</v>
      </c>
      <c r="M27" s="136"/>
    </row>
    <row r="28" spans="1:13" s="114" customFormat="1" ht="15">
      <c r="A28" s="10" t="s">
        <v>274</v>
      </c>
      <c r="B28" s="10" t="s">
        <v>313</v>
      </c>
      <c r="C28" s="10"/>
      <c r="D28" s="32" t="s">
        <v>505</v>
      </c>
      <c r="E28" s="10" t="s">
        <v>216</v>
      </c>
      <c r="F28" s="10" t="s">
        <v>4</v>
      </c>
      <c r="G28" s="10">
        <v>1200</v>
      </c>
      <c r="H28" s="10">
        <v>1</v>
      </c>
      <c r="I28" s="10">
        <v>24</v>
      </c>
      <c r="J28" s="10">
        <v>30</v>
      </c>
      <c r="K28" s="10">
        <f t="shared" si="0"/>
        <v>864</v>
      </c>
      <c r="L28" s="110">
        <f t="shared" si="1"/>
        <v>25</v>
      </c>
      <c r="M28" s="136"/>
    </row>
    <row r="29" spans="1:13" s="114" customFormat="1" ht="15">
      <c r="A29" s="10" t="s">
        <v>274</v>
      </c>
      <c r="B29" s="10" t="s">
        <v>281</v>
      </c>
      <c r="C29" s="10"/>
      <c r="D29" s="32" t="s">
        <v>308</v>
      </c>
      <c r="E29" s="10" t="s">
        <v>216</v>
      </c>
      <c r="F29" s="10" t="s">
        <v>285</v>
      </c>
      <c r="G29" s="10">
        <v>100</v>
      </c>
      <c r="H29" s="10">
        <v>2</v>
      </c>
      <c r="I29" s="10">
        <v>8</v>
      </c>
      <c r="J29" s="10">
        <v>22</v>
      </c>
      <c r="K29" s="10">
        <f t="shared" si="0"/>
        <v>35.200000000000003</v>
      </c>
      <c r="L29" s="110">
        <f t="shared" si="1"/>
        <v>26</v>
      </c>
      <c r="M29" s="136"/>
    </row>
    <row r="30" spans="1:13" s="114" customFormat="1" ht="15">
      <c r="A30" s="10" t="s">
        <v>274</v>
      </c>
      <c r="B30" s="10" t="s">
        <v>287</v>
      </c>
      <c r="C30" s="10"/>
      <c r="D30" s="32" t="s">
        <v>308</v>
      </c>
      <c r="E30" s="10" t="s">
        <v>216</v>
      </c>
      <c r="F30" s="10" t="s">
        <v>285</v>
      </c>
      <c r="G30" s="10">
        <v>100</v>
      </c>
      <c r="H30" s="10">
        <v>4</v>
      </c>
      <c r="I30" s="10">
        <v>8</v>
      </c>
      <c r="J30" s="10">
        <v>22</v>
      </c>
      <c r="K30" s="10">
        <f t="shared" si="0"/>
        <v>70.400000000000006</v>
      </c>
      <c r="L30" s="110">
        <f t="shared" si="1"/>
        <v>27</v>
      </c>
      <c r="M30" s="136"/>
    </row>
    <row r="31" spans="1:13" s="115" customFormat="1" ht="23.25" customHeight="1">
      <c r="A31" s="10" t="s">
        <v>274</v>
      </c>
      <c r="B31" s="10" t="s">
        <v>288</v>
      </c>
      <c r="C31" s="10"/>
      <c r="D31" s="32" t="s">
        <v>308</v>
      </c>
      <c r="E31" s="10" t="s">
        <v>216</v>
      </c>
      <c r="F31" s="10" t="s">
        <v>285</v>
      </c>
      <c r="G31" s="10">
        <v>100</v>
      </c>
      <c r="H31" s="10">
        <v>1</v>
      </c>
      <c r="I31" s="10">
        <v>8</v>
      </c>
      <c r="J31" s="10">
        <v>22</v>
      </c>
      <c r="K31" s="10">
        <f t="shared" si="0"/>
        <v>17.600000000000001</v>
      </c>
      <c r="L31" s="110">
        <f t="shared" si="1"/>
        <v>28</v>
      </c>
      <c r="M31" s="137"/>
    </row>
    <row r="32" spans="1:13" s="115" customFormat="1" ht="15">
      <c r="A32" s="10" t="s">
        <v>274</v>
      </c>
      <c r="B32" s="10" t="s">
        <v>289</v>
      </c>
      <c r="C32" s="10"/>
      <c r="D32" s="32" t="s">
        <v>308</v>
      </c>
      <c r="E32" s="10" t="s">
        <v>216</v>
      </c>
      <c r="F32" s="10" t="s">
        <v>285</v>
      </c>
      <c r="G32" s="10">
        <v>100</v>
      </c>
      <c r="H32" s="10">
        <v>6</v>
      </c>
      <c r="I32" s="10">
        <v>8</v>
      </c>
      <c r="J32" s="10">
        <v>22</v>
      </c>
      <c r="K32" s="10">
        <f t="shared" si="0"/>
        <v>105.6</v>
      </c>
      <c r="L32" s="110">
        <f t="shared" si="1"/>
        <v>29</v>
      </c>
      <c r="M32" s="137"/>
    </row>
    <row r="33" spans="1:13" s="115" customFormat="1" ht="15">
      <c r="A33" s="10" t="s">
        <v>274</v>
      </c>
      <c r="B33" s="10" t="s">
        <v>296</v>
      </c>
      <c r="C33" s="10"/>
      <c r="D33" s="32" t="s">
        <v>324</v>
      </c>
      <c r="E33" s="10" t="s">
        <v>216</v>
      </c>
      <c r="F33" s="10" t="s">
        <v>285</v>
      </c>
      <c r="G33" s="10">
        <v>3500</v>
      </c>
      <c r="H33" s="10">
        <v>1</v>
      </c>
      <c r="I33" s="10">
        <v>24</v>
      </c>
      <c r="J33" s="10">
        <v>30</v>
      </c>
      <c r="K33" s="10">
        <f t="shared" si="0"/>
        <v>2520</v>
      </c>
      <c r="L33" s="110">
        <f t="shared" si="1"/>
        <v>30</v>
      </c>
      <c r="M33" s="137"/>
    </row>
    <row r="34" spans="1:13" s="115" customFormat="1" ht="15">
      <c r="A34" s="10" t="s">
        <v>274</v>
      </c>
      <c r="B34" s="10" t="s">
        <v>290</v>
      </c>
      <c r="C34" s="10"/>
      <c r="D34" s="32" t="s">
        <v>308</v>
      </c>
      <c r="E34" s="10" t="s">
        <v>216</v>
      </c>
      <c r="F34" s="10" t="s">
        <v>285</v>
      </c>
      <c r="G34" s="10">
        <v>100</v>
      </c>
      <c r="H34" s="10">
        <v>7</v>
      </c>
      <c r="I34" s="10">
        <v>8</v>
      </c>
      <c r="J34" s="10">
        <v>22</v>
      </c>
      <c r="K34" s="10">
        <f t="shared" si="0"/>
        <v>123.2</v>
      </c>
      <c r="L34" s="110">
        <f t="shared" si="1"/>
        <v>31</v>
      </c>
      <c r="M34" s="137"/>
    </row>
    <row r="35" spans="1:13" s="115" customFormat="1" ht="15">
      <c r="A35" s="10" t="s">
        <v>274</v>
      </c>
      <c r="B35" s="10" t="s">
        <v>313</v>
      </c>
      <c r="C35" s="10"/>
      <c r="D35" s="32" t="s">
        <v>324</v>
      </c>
      <c r="E35" s="10" t="s">
        <v>216</v>
      </c>
      <c r="F35" s="10" t="s">
        <v>285</v>
      </c>
      <c r="G35" s="10">
        <v>2229</v>
      </c>
      <c r="H35" s="10">
        <v>2</v>
      </c>
      <c r="I35" s="10">
        <v>0</v>
      </c>
      <c r="J35" s="10">
        <v>30</v>
      </c>
      <c r="K35" s="10">
        <f t="shared" si="0"/>
        <v>0</v>
      </c>
      <c r="L35" s="110">
        <f t="shared" si="1"/>
        <v>32</v>
      </c>
      <c r="M35" s="137"/>
    </row>
    <row r="36" spans="1:13" s="115" customFormat="1" ht="15">
      <c r="A36" s="10" t="s">
        <v>274</v>
      </c>
      <c r="B36" s="10" t="s">
        <v>291</v>
      </c>
      <c r="C36" s="10"/>
      <c r="D36" s="32" t="s">
        <v>308</v>
      </c>
      <c r="E36" s="10" t="s">
        <v>216</v>
      </c>
      <c r="F36" s="10" t="s">
        <v>285</v>
      </c>
      <c r="G36" s="10">
        <v>100</v>
      </c>
      <c r="H36" s="10">
        <v>3</v>
      </c>
      <c r="I36" s="10">
        <v>8</v>
      </c>
      <c r="J36" s="10">
        <v>22</v>
      </c>
      <c r="K36" s="10">
        <f t="shared" si="0"/>
        <v>52.8</v>
      </c>
      <c r="L36" s="110">
        <f t="shared" si="1"/>
        <v>33</v>
      </c>
      <c r="M36" s="137"/>
    </row>
    <row r="37" spans="1:13" s="115" customFormat="1" ht="15">
      <c r="A37" s="10" t="s">
        <v>274</v>
      </c>
      <c r="B37" s="10" t="s">
        <v>292</v>
      </c>
      <c r="C37" s="10"/>
      <c r="D37" s="32" t="s">
        <v>308</v>
      </c>
      <c r="E37" s="10" t="s">
        <v>216</v>
      </c>
      <c r="F37" s="10" t="s">
        <v>285</v>
      </c>
      <c r="G37" s="10">
        <v>100</v>
      </c>
      <c r="H37" s="10">
        <v>1</v>
      </c>
      <c r="I37" s="10">
        <v>8</v>
      </c>
      <c r="J37" s="10">
        <v>22</v>
      </c>
      <c r="K37" s="10">
        <f t="shared" si="0"/>
        <v>17.600000000000001</v>
      </c>
      <c r="L37" s="110">
        <f t="shared" si="1"/>
        <v>34</v>
      </c>
      <c r="M37" s="137"/>
    </row>
    <row r="38" spans="1:13" s="115" customFormat="1" ht="15">
      <c r="A38" s="10" t="s">
        <v>274</v>
      </c>
      <c r="B38" s="10" t="s">
        <v>332</v>
      </c>
      <c r="C38" s="10"/>
      <c r="D38" s="32" t="s">
        <v>336</v>
      </c>
      <c r="E38" s="10" t="s">
        <v>216</v>
      </c>
      <c r="F38" s="10" t="s">
        <v>4</v>
      </c>
      <c r="G38" s="10">
        <v>18300</v>
      </c>
      <c r="H38" s="10">
        <v>1</v>
      </c>
      <c r="I38" s="10">
        <v>12</v>
      </c>
      <c r="J38" s="10">
        <v>20.5</v>
      </c>
      <c r="K38" s="10">
        <f t="shared" si="0"/>
        <v>4501.8</v>
      </c>
      <c r="L38" s="110">
        <f t="shared" si="1"/>
        <v>35</v>
      </c>
      <c r="M38" s="137"/>
    </row>
    <row r="39" spans="1:13" s="115" customFormat="1" ht="15">
      <c r="A39" s="10" t="s">
        <v>274</v>
      </c>
      <c r="B39" s="10" t="s">
        <v>296</v>
      </c>
      <c r="C39" s="10"/>
      <c r="D39" s="32" t="s">
        <v>308</v>
      </c>
      <c r="E39" s="10" t="s">
        <v>216</v>
      </c>
      <c r="F39" s="10" t="s">
        <v>285</v>
      </c>
      <c r="G39" s="10">
        <v>100</v>
      </c>
      <c r="H39" s="10">
        <v>50</v>
      </c>
      <c r="I39" s="10">
        <v>8</v>
      </c>
      <c r="J39" s="10">
        <v>22</v>
      </c>
      <c r="K39" s="10">
        <f t="shared" si="0"/>
        <v>880</v>
      </c>
      <c r="L39" s="110">
        <f t="shared" si="1"/>
        <v>36</v>
      </c>
      <c r="M39" s="137"/>
    </row>
    <row r="40" spans="1:13" s="115" customFormat="1" ht="15">
      <c r="A40" s="10" t="s">
        <v>274</v>
      </c>
      <c r="B40" s="10" t="s">
        <v>333</v>
      </c>
      <c r="C40" s="10"/>
      <c r="D40" s="32" t="s">
        <v>336</v>
      </c>
      <c r="E40" s="10" t="s">
        <v>216</v>
      </c>
      <c r="F40" s="10" t="s">
        <v>4</v>
      </c>
      <c r="G40" s="10">
        <v>18300</v>
      </c>
      <c r="H40" s="10">
        <v>1</v>
      </c>
      <c r="I40" s="10">
        <v>12</v>
      </c>
      <c r="J40" s="10">
        <v>20.5</v>
      </c>
      <c r="K40" s="10">
        <f t="shared" si="0"/>
        <v>4501.8</v>
      </c>
      <c r="L40" s="110">
        <f t="shared" si="1"/>
        <v>37</v>
      </c>
      <c r="M40" s="137"/>
    </row>
    <row r="41" spans="1:13" s="115" customFormat="1" ht="15">
      <c r="A41" s="10" t="s">
        <v>274</v>
      </c>
      <c r="B41" s="10" t="s">
        <v>311</v>
      </c>
      <c r="C41" s="10"/>
      <c r="D41" s="32" t="s">
        <v>308</v>
      </c>
      <c r="E41" s="10" t="s">
        <v>216</v>
      </c>
      <c r="F41" s="10" t="s">
        <v>285</v>
      </c>
      <c r="G41" s="10">
        <v>100</v>
      </c>
      <c r="H41" s="10">
        <v>34</v>
      </c>
      <c r="I41" s="10">
        <v>8</v>
      </c>
      <c r="J41" s="10">
        <v>22</v>
      </c>
      <c r="K41" s="10">
        <f t="shared" si="0"/>
        <v>598.4</v>
      </c>
      <c r="L41" s="110">
        <f t="shared" si="1"/>
        <v>38</v>
      </c>
      <c r="M41" s="137"/>
    </row>
    <row r="42" spans="1:13" s="115" customFormat="1" ht="15">
      <c r="A42" s="10" t="s">
        <v>274</v>
      </c>
      <c r="B42" s="10" t="s">
        <v>338</v>
      </c>
      <c r="C42" s="10"/>
      <c r="D42" s="32" t="s">
        <v>336</v>
      </c>
      <c r="E42" s="10" t="s">
        <v>216</v>
      </c>
      <c r="F42" s="10" t="s">
        <v>4</v>
      </c>
      <c r="G42" s="10">
        <v>18300</v>
      </c>
      <c r="H42" s="10">
        <v>1</v>
      </c>
      <c r="I42" s="10">
        <v>12</v>
      </c>
      <c r="J42" s="10">
        <v>20.5</v>
      </c>
      <c r="K42" s="10">
        <f t="shared" si="0"/>
        <v>4501.8</v>
      </c>
      <c r="L42" s="110">
        <f t="shared" si="1"/>
        <v>39</v>
      </c>
      <c r="M42" s="137"/>
    </row>
    <row r="43" spans="1:13" s="115" customFormat="1" ht="15">
      <c r="A43" s="10" t="s">
        <v>274</v>
      </c>
      <c r="B43" s="10" t="s">
        <v>297</v>
      </c>
      <c r="C43" s="10"/>
      <c r="D43" s="32" t="s">
        <v>308</v>
      </c>
      <c r="E43" s="10" t="s">
        <v>216</v>
      </c>
      <c r="F43" s="10" t="s">
        <v>285</v>
      </c>
      <c r="G43" s="10">
        <v>100</v>
      </c>
      <c r="H43" s="10">
        <v>34</v>
      </c>
      <c r="I43" s="10">
        <v>8</v>
      </c>
      <c r="J43" s="10">
        <v>22</v>
      </c>
      <c r="K43" s="10">
        <f t="shared" si="0"/>
        <v>598.4</v>
      </c>
      <c r="L43" s="110">
        <f t="shared" si="1"/>
        <v>40</v>
      </c>
      <c r="M43" s="137"/>
    </row>
    <row r="44" spans="1:13" s="115" customFormat="1" ht="15">
      <c r="A44" s="10" t="s">
        <v>274</v>
      </c>
      <c r="B44" s="10" t="s">
        <v>339</v>
      </c>
      <c r="C44" s="10"/>
      <c r="D44" s="32" t="s">
        <v>336</v>
      </c>
      <c r="E44" s="10" t="s">
        <v>216</v>
      </c>
      <c r="F44" s="10" t="s">
        <v>4</v>
      </c>
      <c r="G44" s="10">
        <v>18300</v>
      </c>
      <c r="H44" s="10">
        <v>1</v>
      </c>
      <c r="I44" s="10">
        <v>12</v>
      </c>
      <c r="J44" s="10">
        <v>20.5</v>
      </c>
      <c r="K44" s="10">
        <f t="shared" si="0"/>
        <v>4501.8</v>
      </c>
      <c r="L44" s="110">
        <f t="shared" si="1"/>
        <v>41</v>
      </c>
      <c r="M44" s="137"/>
    </row>
    <row r="45" spans="1:13" s="115" customFormat="1" ht="15">
      <c r="A45" s="10" t="s">
        <v>274</v>
      </c>
      <c r="B45" s="10" t="s">
        <v>312</v>
      </c>
      <c r="C45" s="10"/>
      <c r="D45" s="32" t="s">
        <v>308</v>
      </c>
      <c r="E45" s="10" t="s">
        <v>216</v>
      </c>
      <c r="F45" s="10" t="s">
        <v>285</v>
      </c>
      <c r="G45" s="10">
        <v>100</v>
      </c>
      <c r="H45" s="10">
        <v>5</v>
      </c>
      <c r="I45" s="10">
        <v>8</v>
      </c>
      <c r="J45" s="10">
        <v>22</v>
      </c>
      <c r="K45" s="10">
        <f t="shared" si="0"/>
        <v>88</v>
      </c>
      <c r="L45" s="110">
        <f t="shared" si="1"/>
        <v>42</v>
      </c>
      <c r="M45" s="137"/>
    </row>
    <row r="46" spans="1:13" s="115" customFormat="1" ht="15">
      <c r="A46" s="10" t="s">
        <v>274</v>
      </c>
      <c r="B46" s="10" t="s">
        <v>298</v>
      </c>
      <c r="C46" s="10"/>
      <c r="D46" s="32" t="s">
        <v>308</v>
      </c>
      <c r="E46" s="10" t="s">
        <v>216</v>
      </c>
      <c r="F46" s="10" t="s">
        <v>285</v>
      </c>
      <c r="G46" s="10">
        <v>100</v>
      </c>
      <c r="H46" s="10">
        <v>30</v>
      </c>
      <c r="I46" s="10">
        <v>8</v>
      </c>
      <c r="J46" s="10">
        <v>22</v>
      </c>
      <c r="K46" s="10">
        <f t="shared" si="0"/>
        <v>528</v>
      </c>
      <c r="L46" s="110">
        <f t="shared" si="1"/>
        <v>43</v>
      </c>
      <c r="M46" s="137"/>
    </row>
    <row r="47" spans="1:13" s="115" customFormat="1" ht="15">
      <c r="A47" s="10" t="s">
        <v>274</v>
      </c>
      <c r="B47" s="10" t="s">
        <v>313</v>
      </c>
      <c r="C47" s="10"/>
      <c r="D47" s="32" t="s">
        <v>308</v>
      </c>
      <c r="E47" s="10" t="s">
        <v>216</v>
      </c>
      <c r="F47" s="10" t="s">
        <v>285</v>
      </c>
      <c r="G47" s="10">
        <v>100</v>
      </c>
      <c r="H47" s="10">
        <v>20</v>
      </c>
      <c r="I47" s="10">
        <v>8</v>
      </c>
      <c r="J47" s="10">
        <v>22</v>
      </c>
      <c r="K47" s="10">
        <f t="shared" si="0"/>
        <v>352</v>
      </c>
      <c r="L47" s="110">
        <f t="shared" si="1"/>
        <v>44</v>
      </c>
      <c r="M47" s="137"/>
    </row>
    <row r="48" spans="1:13" s="115" customFormat="1" ht="15">
      <c r="A48" s="10" t="s">
        <v>274</v>
      </c>
      <c r="B48" s="10" t="s">
        <v>313</v>
      </c>
      <c r="C48" s="10"/>
      <c r="D48" s="32" t="s">
        <v>308</v>
      </c>
      <c r="E48" s="10" t="s">
        <v>216</v>
      </c>
      <c r="F48" s="10" t="s">
        <v>285</v>
      </c>
      <c r="G48" s="10">
        <v>100</v>
      </c>
      <c r="H48" s="10">
        <v>24</v>
      </c>
      <c r="I48" s="10">
        <v>8</v>
      </c>
      <c r="J48" s="10">
        <v>22</v>
      </c>
      <c r="K48" s="10">
        <f t="shared" si="0"/>
        <v>422.4</v>
      </c>
      <c r="L48" s="110">
        <f t="shared" si="1"/>
        <v>45</v>
      </c>
      <c r="M48" s="137"/>
    </row>
    <row r="49" spans="1:13" s="115" customFormat="1" ht="15">
      <c r="A49" s="10" t="s">
        <v>274</v>
      </c>
      <c r="B49" s="10" t="s">
        <v>301</v>
      </c>
      <c r="C49" s="10"/>
      <c r="D49" s="32" t="s">
        <v>308</v>
      </c>
      <c r="E49" s="10" t="s">
        <v>216</v>
      </c>
      <c r="F49" s="10" t="s">
        <v>285</v>
      </c>
      <c r="G49" s="10">
        <v>100</v>
      </c>
      <c r="H49" s="10">
        <v>4</v>
      </c>
      <c r="I49" s="10">
        <v>8</v>
      </c>
      <c r="J49" s="10">
        <v>22</v>
      </c>
      <c r="K49" s="10">
        <f t="shared" si="0"/>
        <v>70.400000000000006</v>
      </c>
      <c r="L49" s="110">
        <f t="shared" si="1"/>
        <v>46</v>
      </c>
      <c r="M49" s="137"/>
    </row>
    <row r="50" spans="1:13" s="115" customFormat="1" ht="15">
      <c r="A50" s="10" t="s">
        <v>274</v>
      </c>
      <c r="B50" s="10" t="s">
        <v>334</v>
      </c>
      <c r="C50" s="10"/>
      <c r="D50" s="32" t="s">
        <v>337</v>
      </c>
      <c r="E50" s="10" t="s">
        <v>216</v>
      </c>
      <c r="F50" s="10" t="s">
        <v>4</v>
      </c>
      <c r="G50" s="10">
        <v>22875</v>
      </c>
      <c r="H50" s="10">
        <v>1</v>
      </c>
      <c r="I50" s="10">
        <v>12</v>
      </c>
      <c r="J50" s="10">
        <v>20.5</v>
      </c>
      <c r="K50" s="10">
        <f t="shared" si="0"/>
        <v>5627.25</v>
      </c>
      <c r="L50" s="110">
        <f t="shared" si="1"/>
        <v>47</v>
      </c>
      <c r="M50" s="137"/>
    </row>
    <row r="51" spans="1:13" s="115" customFormat="1" ht="15">
      <c r="A51" s="10" t="s">
        <v>274</v>
      </c>
      <c r="B51" s="10" t="s">
        <v>302</v>
      </c>
      <c r="C51" s="10"/>
      <c r="D51" s="32" t="s">
        <v>308</v>
      </c>
      <c r="E51" s="10" t="s">
        <v>216</v>
      </c>
      <c r="F51" s="10" t="s">
        <v>285</v>
      </c>
      <c r="G51" s="10">
        <v>100</v>
      </c>
      <c r="H51" s="10">
        <v>3</v>
      </c>
      <c r="I51" s="10">
        <v>8</v>
      </c>
      <c r="J51" s="10">
        <v>22</v>
      </c>
      <c r="K51" s="10">
        <f t="shared" si="0"/>
        <v>52.8</v>
      </c>
      <c r="L51" s="110">
        <f t="shared" si="1"/>
        <v>48</v>
      </c>
      <c r="M51" s="137"/>
    </row>
    <row r="52" spans="1:13" s="115" customFormat="1" ht="15">
      <c r="A52" s="10" t="s">
        <v>274</v>
      </c>
      <c r="B52" s="10" t="s">
        <v>335</v>
      </c>
      <c r="C52" s="10"/>
      <c r="D52" s="32" t="s">
        <v>337</v>
      </c>
      <c r="E52" s="10" t="s">
        <v>216</v>
      </c>
      <c r="F52" s="10" t="s">
        <v>4</v>
      </c>
      <c r="G52" s="10">
        <v>22875</v>
      </c>
      <c r="H52" s="10">
        <v>1</v>
      </c>
      <c r="I52" s="10">
        <v>12</v>
      </c>
      <c r="J52" s="10">
        <v>20.5</v>
      </c>
      <c r="K52" s="10">
        <f t="shared" si="0"/>
        <v>5627.25</v>
      </c>
      <c r="L52" s="110">
        <f t="shared" si="1"/>
        <v>49</v>
      </c>
      <c r="M52" s="137"/>
    </row>
    <row r="53" spans="1:13" s="115" customFormat="1" ht="15">
      <c r="A53" s="10" t="s">
        <v>274</v>
      </c>
      <c r="B53" s="10" t="s">
        <v>303</v>
      </c>
      <c r="C53" s="10"/>
      <c r="D53" s="32" t="s">
        <v>308</v>
      </c>
      <c r="E53" s="10" t="s">
        <v>216</v>
      </c>
      <c r="F53" s="10" t="s">
        <v>285</v>
      </c>
      <c r="G53" s="10">
        <v>100</v>
      </c>
      <c r="H53" s="10">
        <v>2</v>
      </c>
      <c r="I53" s="10">
        <v>8</v>
      </c>
      <c r="J53" s="10">
        <v>22</v>
      </c>
      <c r="K53" s="10">
        <f t="shared" si="0"/>
        <v>35.200000000000003</v>
      </c>
      <c r="L53" s="110">
        <f t="shared" si="1"/>
        <v>50</v>
      </c>
      <c r="M53" s="137"/>
    </row>
    <row r="54" spans="1:13" s="115" customFormat="1" ht="15">
      <c r="A54" s="10" t="s">
        <v>274</v>
      </c>
      <c r="B54" s="10" t="s">
        <v>340</v>
      </c>
      <c r="C54" s="10"/>
      <c r="D54" s="32" t="s">
        <v>337</v>
      </c>
      <c r="E54" s="10" t="s">
        <v>216</v>
      </c>
      <c r="F54" s="10" t="s">
        <v>4</v>
      </c>
      <c r="G54" s="10">
        <v>22875</v>
      </c>
      <c r="H54" s="10">
        <v>1</v>
      </c>
      <c r="I54" s="10">
        <v>12</v>
      </c>
      <c r="J54" s="10">
        <v>20.5</v>
      </c>
      <c r="K54" s="10">
        <f t="shared" si="0"/>
        <v>5627.25</v>
      </c>
      <c r="L54" s="110">
        <f t="shared" si="1"/>
        <v>51</v>
      </c>
      <c r="M54" s="137"/>
    </row>
    <row r="55" spans="1:13" s="115" customFormat="1" ht="15">
      <c r="A55" s="10" t="s">
        <v>274</v>
      </c>
      <c r="B55" s="10" t="s">
        <v>341</v>
      </c>
      <c r="C55" s="10"/>
      <c r="D55" s="32" t="s">
        <v>337</v>
      </c>
      <c r="E55" s="10" t="s">
        <v>216</v>
      </c>
      <c r="F55" s="10" t="s">
        <v>4</v>
      </c>
      <c r="G55" s="10">
        <v>22875</v>
      </c>
      <c r="H55" s="10">
        <v>1</v>
      </c>
      <c r="I55" s="10">
        <v>12</v>
      </c>
      <c r="J55" s="10">
        <v>20.5</v>
      </c>
      <c r="K55" s="10">
        <f t="shared" si="0"/>
        <v>5627.25</v>
      </c>
      <c r="L55" s="110">
        <f t="shared" si="1"/>
        <v>52</v>
      </c>
      <c r="M55" s="137"/>
    </row>
    <row r="56" spans="1:13" s="115" customFormat="1" ht="15">
      <c r="A56" s="10" t="s">
        <v>274</v>
      </c>
      <c r="B56" s="10" t="s">
        <v>331</v>
      </c>
      <c r="C56" s="10"/>
      <c r="D56" s="32" t="s">
        <v>329</v>
      </c>
      <c r="E56" s="10" t="s">
        <v>216</v>
      </c>
      <c r="F56" s="10" t="s">
        <v>215</v>
      </c>
      <c r="G56" s="10">
        <v>1000</v>
      </c>
      <c r="H56" s="10">
        <v>1</v>
      </c>
      <c r="I56" s="10">
        <v>1</v>
      </c>
      <c r="J56" s="10">
        <v>20</v>
      </c>
      <c r="K56" s="10">
        <f t="shared" si="0"/>
        <v>20</v>
      </c>
      <c r="L56" s="110">
        <f t="shared" si="1"/>
        <v>53</v>
      </c>
      <c r="M56" s="137"/>
    </row>
    <row r="57" spans="1:13" s="115" customFormat="1" ht="15">
      <c r="A57" s="10" t="s">
        <v>274</v>
      </c>
      <c r="B57" s="10" t="s">
        <v>301</v>
      </c>
      <c r="C57" s="10"/>
      <c r="D57" s="32" t="s">
        <v>329</v>
      </c>
      <c r="E57" s="10" t="s">
        <v>216</v>
      </c>
      <c r="F57" s="10" t="s">
        <v>215</v>
      </c>
      <c r="G57" s="10">
        <v>1000</v>
      </c>
      <c r="H57" s="10">
        <v>1</v>
      </c>
      <c r="I57" s="10">
        <v>1</v>
      </c>
      <c r="J57" s="10">
        <v>20</v>
      </c>
      <c r="K57" s="10">
        <f t="shared" si="0"/>
        <v>20</v>
      </c>
      <c r="L57" s="110">
        <f t="shared" si="1"/>
        <v>54</v>
      </c>
      <c r="M57" s="137"/>
    </row>
    <row r="58" spans="1:13" s="115" customFormat="1" ht="15">
      <c r="A58" s="10" t="s">
        <v>274</v>
      </c>
      <c r="B58" s="10" t="s">
        <v>303</v>
      </c>
      <c r="C58" s="10"/>
      <c r="D58" s="32" t="s">
        <v>330</v>
      </c>
      <c r="E58" s="10" t="s">
        <v>216</v>
      </c>
      <c r="F58" s="10" t="s">
        <v>215</v>
      </c>
      <c r="G58" s="10">
        <v>1000</v>
      </c>
      <c r="H58" s="10">
        <v>1</v>
      </c>
      <c r="I58" s="10">
        <v>1</v>
      </c>
      <c r="J58" s="10">
        <v>1</v>
      </c>
      <c r="K58" s="10">
        <f t="shared" si="0"/>
        <v>1</v>
      </c>
      <c r="L58" s="110">
        <f t="shared" si="1"/>
        <v>55</v>
      </c>
      <c r="M58" s="137"/>
    </row>
    <row r="59" spans="1:13" s="115" customFormat="1" ht="15">
      <c r="A59" s="10" t="s">
        <v>274</v>
      </c>
      <c r="B59" s="10" t="s">
        <v>312</v>
      </c>
      <c r="C59" s="10"/>
      <c r="D59" s="32" t="s">
        <v>408</v>
      </c>
      <c r="E59" s="10" t="s">
        <v>216</v>
      </c>
      <c r="F59" s="10" t="s">
        <v>285</v>
      </c>
      <c r="G59" s="10">
        <v>30</v>
      </c>
      <c r="H59" s="10">
        <v>10</v>
      </c>
      <c r="I59" s="10">
        <v>24</v>
      </c>
      <c r="J59" s="10">
        <v>30</v>
      </c>
      <c r="K59" s="10">
        <f t="shared" si="0"/>
        <v>216</v>
      </c>
      <c r="L59" s="110">
        <f t="shared" si="1"/>
        <v>56</v>
      </c>
      <c r="M59" s="137"/>
    </row>
    <row r="60" spans="1:13" s="115" customFormat="1" ht="15">
      <c r="A60" s="10" t="s">
        <v>274</v>
      </c>
      <c r="B60" s="10" t="s">
        <v>275</v>
      </c>
      <c r="C60" s="10"/>
      <c r="D60" s="32" t="s">
        <v>316</v>
      </c>
      <c r="E60" s="10" t="s">
        <v>216</v>
      </c>
      <c r="F60" s="10" t="s">
        <v>285</v>
      </c>
      <c r="G60" s="10">
        <v>2700</v>
      </c>
      <c r="H60" s="10">
        <v>1</v>
      </c>
      <c r="I60" s="10">
        <v>12</v>
      </c>
      <c r="J60" s="10">
        <v>22</v>
      </c>
      <c r="K60" s="10">
        <f t="shared" si="0"/>
        <v>712.8</v>
      </c>
      <c r="L60" s="110">
        <f t="shared" si="1"/>
        <v>57</v>
      </c>
      <c r="M60" s="137"/>
    </row>
    <row r="61" spans="1:13" s="115" customFormat="1" ht="15">
      <c r="A61" s="10" t="s">
        <v>274</v>
      </c>
      <c r="B61" s="10" t="s">
        <v>282</v>
      </c>
      <c r="C61" s="10"/>
      <c r="D61" s="32" t="s">
        <v>307</v>
      </c>
      <c r="E61" s="10" t="s">
        <v>216</v>
      </c>
      <c r="F61" s="10" t="s">
        <v>285</v>
      </c>
      <c r="G61" s="10">
        <v>75</v>
      </c>
      <c r="H61" s="10">
        <v>1</v>
      </c>
      <c r="I61" s="10">
        <v>1</v>
      </c>
      <c r="J61" s="10">
        <v>4</v>
      </c>
      <c r="K61" s="10">
        <f t="shared" si="0"/>
        <v>0.3</v>
      </c>
      <c r="L61" s="110">
        <f t="shared" si="1"/>
        <v>58</v>
      </c>
      <c r="M61" s="137"/>
    </row>
    <row r="62" spans="1:13" s="115" customFormat="1" ht="15">
      <c r="A62" s="10" t="s">
        <v>274</v>
      </c>
      <c r="B62" s="10" t="s">
        <v>276</v>
      </c>
      <c r="C62" s="10"/>
      <c r="D62" s="32" t="s">
        <v>316</v>
      </c>
      <c r="E62" s="10" t="s">
        <v>216</v>
      </c>
      <c r="F62" s="10" t="s">
        <v>285</v>
      </c>
      <c r="G62" s="10">
        <v>2700</v>
      </c>
      <c r="H62" s="10">
        <v>1</v>
      </c>
      <c r="I62" s="10">
        <v>12</v>
      </c>
      <c r="J62" s="10">
        <v>22</v>
      </c>
      <c r="K62" s="10">
        <f t="shared" si="0"/>
        <v>712.8</v>
      </c>
      <c r="L62" s="110">
        <f t="shared" si="1"/>
        <v>59</v>
      </c>
      <c r="M62" s="137"/>
    </row>
    <row r="63" spans="1:13" s="115" customFormat="1" ht="15">
      <c r="A63" s="10" t="s">
        <v>274</v>
      </c>
      <c r="B63" s="10" t="s">
        <v>277</v>
      </c>
      <c r="C63" s="10"/>
      <c r="D63" s="32" t="s">
        <v>316</v>
      </c>
      <c r="E63" s="10" t="s">
        <v>216</v>
      </c>
      <c r="F63" s="10" t="s">
        <v>285</v>
      </c>
      <c r="G63" s="10">
        <v>2700</v>
      </c>
      <c r="H63" s="10">
        <v>1</v>
      </c>
      <c r="I63" s="10">
        <v>12</v>
      </c>
      <c r="J63" s="10">
        <v>22</v>
      </c>
      <c r="K63" s="10">
        <f t="shared" si="0"/>
        <v>712.8</v>
      </c>
      <c r="L63" s="110">
        <f t="shared" si="1"/>
        <v>60</v>
      </c>
      <c r="M63" s="137"/>
    </row>
    <row r="64" spans="1:13" s="115" customFormat="1" ht="15">
      <c r="A64" s="10" t="s">
        <v>274</v>
      </c>
      <c r="B64" s="10" t="s">
        <v>278</v>
      </c>
      <c r="C64" s="10"/>
      <c r="D64" s="32" t="s">
        <v>316</v>
      </c>
      <c r="E64" s="10" t="s">
        <v>216</v>
      </c>
      <c r="F64" s="10" t="s">
        <v>285</v>
      </c>
      <c r="G64" s="10">
        <v>2700</v>
      </c>
      <c r="H64" s="10">
        <v>1</v>
      </c>
      <c r="I64" s="10">
        <v>12</v>
      </c>
      <c r="J64" s="10">
        <v>22</v>
      </c>
      <c r="K64" s="10">
        <f t="shared" si="0"/>
        <v>712.8</v>
      </c>
      <c r="L64" s="110">
        <f t="shared" si="1"/>
        <v>61</v>
      </c>
      <c r="M64" s="137"/>
    </row>
    <row r="65" spans="1:13" s="115" customFormat="1" ht="15">
      <c r="A65" s="10" t="s">
        <v>274</v>
      </c>
      <c r="B65" s="10" t="s">
        <v>302</v>
      </c>
      <c r="C65" s="10"/>
      <c r="D65" s="32" t="s">
        <v>496</v>
      </c>
      <c r="E65" s="10" t="s">
        <v>216</v>
      </c>
      <c r="F65" s="10" t="s">
        <v>285</v>
      </c>
      <c r="G65" s="10">
        <v>145</v>
      </c>
      <c r="H65" s="10">
        <v>1</v>
      </c>
      <c r="I65" s="10">
        <v>24</v>
      </c>
      <c r="J65" s="10">
        <v>30</v>
      </c>
      <c r="K65" s="10">
        <f t="shared" si="0"/>
        <v>104.4</v>
      </c>
      <c r="L65" s="110">
        <f t="shared" si="1"/>
        <v>62</v>
      </c>
      <c r="M65" s="137"/>
    </row>
    <row r="66" spans="1:13" s="115" customFormat="1" ht="15">
      <c r="A66" s="10" t="s">
        <v>274</v>
      </c>
      <c r="B66" s="10" t="s">
        <v>279</v>
      </c>
      <c r="C66" s="10"/>
      <c r="D66" s="32" t="s">
        <v>316</v>
      </c>
      <c r="E66" s="10" t="s">
        <v>216</v>
      </c>
      <c r="F66" s="10" t="s">
        <v>285</v>
      </c>
      <c r="G66" s="10">
        <v>2700</v>
      </c>
      <c r="H66" s="10">
        <v>1</v>
      </c>
      <c r="I66" s="10">
        <v>12</v>
      </c>
      <c r="J66" s="10">
        <v>22</v>
      </c>
      <c r="K66" s="10">
        <f t="shared" si="0"/>
        <v>712.8</v>
      </c>
      <c r="L66" s="110">
        <f t="shared" si="1"/>
        <v>63</v>
      </c>
      <c r="M66" s="137"/>
    </row>
    <row r="67" spans="1:13" s="115" customFormat="1" ht="15">
      <c r="A67" s="10" t="s">
        <v>274</v>
      </c>
      <c r="B67" s="10" t="s">
        <v>280</v>
      </c>
      <c r="C67" s="10"/>
      <c r="D67" s="32" t="s">
        <v>316</v>
      </c>
      <c r="E67" s="10" t="s">
        <v>216</v>
      </c>
      <c r="F67" s="10" t="s">
        <v>285</v>
      </c>
      <c r="G67" s="10">
        <v>2700</v>
      </c>
      <c r="H67" s="10">
        <v>1</v>
      </c>
      <c r="I67" s="10">
        <v>12</v>
      </c>
      <c r="J67" s="10">
        <v>22</v>
      </c>
      <c r="K67" s="10">
        <f t="shared" ref="K67:K130" si="2">(G67*H67*I67*J67)/1000</f>
        <v>712.8</v>
      </c>
      <c r="L67" s="110">
        <f t="shared" si="1"/>
        <v>64</v>
      </c>
      <c r="M67" s="137"/>
    </row>
    <row r="68" spans="1:13" s="115" customFormat="1" ht="15">
      <c r="A68" s="10" t="s">
        <v>274</v>
      </c>
      <c r="B68" s="10" t="s">
        <v>282</v>
      </c>
      <c r="C68" s="10"/>
      <c r="D68" s="32" t="s">
        <v>316</v>
      </c>
      <c r="E68" s="10" t="s">
        <v>216</v>
      </c>
      <c r="F68" s="10" t="s">
        <v>285</v>
      </c>
      <c r="G68" s="10">
        <v>2700</v>
      </c>
      <c r="H68" s="10">
        <v>1</v>
      </c>
      <c r="I68" s="10">
        <v>12</v>
      </c>
      <c r="J68" s="10">
        <v>22</v>
      </c>
      <c r="K68" s="10">
        <f t="shared" si="2"/>
        <v>712.8</v>
      </c>
      <c r="L68" s="110">
        <f t="shared" si="1"/>
        <v>65</v>
      </c>
      <c r="M68" s="137"/>
    </row>
    <row r="69" spans="1:13" s="115" customFormat="1" ht="15">
      <c r="A69" s="10" t="s">
        <v>274</v>
      </c>
      <c r="B69" s="10" t="s">
        <v>296</v>
      </c>
      <c r="C69" s="10"/>
      <c r="D69" s="32" t="s">
        <v>316</v>
      </c>
      <c r="E69" s="10" t="s">
        <v>216</v>
      </c>
      <c r="F69" s="10" t="s">
        <v>285</v>
      </c>
      <c r="G69" s="10">
        <v>2700</v>
      </c>
      <c r="H69" s="10">
        <v>1</v>
      </c>
      <c r="I69" s="10">
        <v>12</v>
      </c>
      <c r="J69" s="10">
        <v>22</v>
      </c>
      <c r="K69" s="10">
        <f t="shared" si="2"/>
        <v>712.8</v>
      </c>
      <c r="L69" s="110">
        <f t="shared" ref="L69:L132" si="3">1+L68</f>
        <v>66</v>
      </c>
      <c r="M69" s="137"/>
    </row>
    <row r="70" spans="1:13" s="115" customFormat="1" ht="15">
      <c r="A70" s="10" t="s">
        <v>274</v>
      </c>
      <c r="B70" s="10" t="s">
        <v>281</v>
      </c>
      <c r="C70" s="10"/>
      <c r="D70" s="32" t="s">
        <v>327</v>
      </c>
      <c r="E70" s="10" t="s">
        <v>216</v>
      </c>
      <c r="F70" s="10" t="s">
        <v>215</v>
      </c>
      <c r="G70" s="10">
        <v>590</v>
      </c>
      <c r="H70" s="10">
        <v>1</v>
      </c>
      <c r="I70" s="10">
        <v>24</v>
      </c>
      <c r="J70" s="10">
        <v>30</v>
      </c>
      <c r="K70" s="10">
        <f t="shared" si="2"/>
        <v>424.8</v>
      </c>
      <c r="L70" s="110">
        <f t="shared" si="3"/>
        <v>67</v>
      </c>
      <c r="M70" s="137"/>
    </row>
    <row r="71" spans="1:13" s="115" customFormat="1" ht="15">
      <c r="A71" s="10" t="s">
        <v>274</v>
      </c>
      <c r="B71" s="10" t="s">
        <v>311</v>
      </c>
      <c r="C71" s="10"/>
      <c r="D71" s="32" t="s">
        <v>316</v>
      </c>
      <c r="E71" s="10" t="s">
        <v>216</v>
      </c>
      <c r="F71" s="10" t="s">
        <v>285</v>
      </c>
      <c r="G71" s="10">
        <v>2700</v>
      </c>
      <c r="H71" s="10">
        <v>1</v>
      </c>
      <c r="I71" s="10">
        <v>12</v>
      </c>
      <c r="J71" s="10">
        <v>22</v>
      </c>
      <c r="K71" s="10">
        <f t="shared" si="2"/>
        <v>712.8</v>
      </c>
      <c r="L71" s="110">
        <f t="shared" si="3"/>
        <v>68</v>
      </c>
      <c r="M71" s="137"/>
    </row>
    <row r="72" spans="1:13" s="115" customFormat="1" ht="15">
      <c r="A72" s="10" t="s">
        <v>274</v>
      </c>
      <c r="B72" s="10" t="s">
        <v>286</v>
      </c>
      <c r="C72" s="10"/>
      <c r="D72" s="32" t="s">
        <v>327</v>
      </c>
      <c r="E72" s="10" t="s">
        <v>216</v>
      </c>
      <c r="F72" s="10" t="s">
        <v>215</v>
      </c>
      <c r="G72" s="10">
        <v>600</v>
      </c>
      <c r="H72" s="10">
        <v>3</v>
      </c>
      <c r="I72" s="10">
        <v>24</v>
      </c>
      <c r="J72" s="10">
        <v>30</v>
      </c>
      <c r="K72" s="10">
        <f t="shared" si="2"/>
        <v>1296</v>
      </c>
      <c r="L72" s="110">
        <f t="shared" si="3"/>
        <v>69</v>
      </c>
      <c r="M72" s="137"/>
    </row>
    <row r="73" spans="1:13" s="115" customFormat="1" ht="15">
      <c r="A73" s="10" t="s">
        <v>274</v>
      </c>
      <c r="B73" s="10" t="s">
        <v>297</v>
      </c>
      <c r="C73" s="10"/>
      <c r="D73" s="32" t="s">
        <v>316</v>
      </c>
      <c r="E73" s="10" t="s">
        <v>216</v>
      </c>
      <c r="F73" s="10" t="s">
        <v>285</v>
      </c>
      <c r="G73" s="10">
        <v>2700</v>
      </c>
      <c r="H73" s="10">
        <v>1</v>
      </c>
      <c r="I73" s="10">
        <v>12</v>
      </c>
      <c r="J73" s="10">
        <v>22</v>
      </c>
      <c r="K73" s="10">
        <f t="shared" si="2"/>
        <v>712.8</v>
      </c>
      <c r="L73" s="110">
        <f t="shared" si="3"/>
        <v>70</v>
      </c>
      <c r="M73" s="137"/>
    </row>
    <row r="74" spans="1:13" s="115" customFormat="1" ht="15">
      <c r="A74" s="10" t="s">
        <v>274</v>
      </c>
      <c r="B74" s="10" t="s">
        <v>290</v>
      </c>
      <c r="C74" s="10"/>
      <c r="D74" s="32" t="s">
        <v>327</v>
      </c>
      <c r="E74" s="10" t="s">
        <v>216</v>
      </c>
      <c r="F74" s="10" t="s">
        <v>215</v>
      </c>
      <c r="G74" s="10">
        <v>600</v>
      </c>
      <c r="H74" s="10">
        <v>1</v>
      </c>
      <c r="I74" s="10">
        <v>24</v>
      </c>
      <c r="J74" s="10">
        <v>30</v>
      </c>
      <c r="K74" s="10">
        <f t="shared" si="2"/>
        <v>432</v>
      </c>
      <c r="L74" s="110">
        <f t="shared" si="3"/>
        <v>71</v>
      </c>
      <c r="M74" s="137"/>
    </row>
    <row r="75" spans="1:13" s="115" customFormat="1" ht="15">
      <c r="A75" s="10" t="s">
        <v>274</v>
      </c>
      <c r="B75" s="10" t="s">
        <v>312</v>
      </c>
      <c r="C75" s="10"/>
      <c r="D75" s="32" t="s">
        <v>316</v>
      </c>
      <c r="E75" s="10" t="s">
        <v>216</v>
      </c>
      <c r="F75" s="10" t="s">
        <v>285</v>
      </c>
      <c r="G75" s="10">
        <v>2700</v>
      </c>
      <c r="H75" s="10">
        <v>1</v>
      </c>
      <c r="I75" s="10">
        <v>12</v>
      </c>
      <c r="J75" s="10">
        <v>22</v>
      </c>
      <c r="K75" s="10">
        <f t="shared" si="2"/>
        <v>712.8</v>
      </c>
      <c r="L75" s="110">
        <f t="shared" si="3"/>
        <v>72</v>
      </c>
      <c r="M75" s="137"/>
    </row>
    <row r="76" spans="1:13" s="115" customFormat="1" ht="15">
      <c r="A76" s="10" t="s">
        <v>274</v>
      </c>
      <c r="B76" s="10" t="s">
        <v>298</v>
      </c>
      <c r="C76" s="10"/>
      <c r="D76" s="32" t="s">
        <v>316</v>
      </c>
      <c r="E76" s="10" t="s">
        <v>216</v>
      </c>
      <c r="F76" s="10" t="s">
        <v>285</v>
      </c>
      <c r="G76" s="10">
        <v>2700</v>
      </c>
      <c r="H76" s="10">
        <v>1</v>
      </c>
      <c r="I76" s="10">
        <v>12</v>
      </c>
      <c r="J76" s="10">
        <v>22</v>
      </c>
      <c r="K76" s="10">
        <f t="shared" si="2"/>
        <v>712.8</v>
      </c>
      <c r="L76" s="110">
        <f t="shared" si="3"/>
        <v>73</v>
      </c>
      <c r="M76" s="137"/>
    </row>
    <row r="77" spans="1:13" s="115" customFormat="1" ht="15">
      <c r="A77" s="10" t="s">
        <v>274</v>
      </c>
      <c r="B77" s="10" t="s">
        <v>296</v>
      </c>
      <c r="C77" s="10"/>
      <c r="D77" s="32" t="s">
        <v>318</v>
      </c>
      <c r="E77" s="10" t="s">
        <v>216</v>
      </c>
      <c r="F77" s="10" t="s">
        <v>285</v>
      </c>
      <c r="G77" s="10">
        <v>125</v>
      </c>
      <c r="H77" s="10">
        <v>1</v>
      </c>
      <c r="I77" s="10">
        <v>10</v>
      </c>
      <c r="J77" s="10">
        <v>22</v>
      </c>
      <c r="K77" s="10">
        <f t="shared" si="2"/>
        <v>27.5</v>
      </c>
      <c r="L77" s="110">
        <f t="shared" si="3"/>
        <v>74</v>
      </c>
      <c r="M77" s="137"/>
    </row>
    <row r="78" spans="1:13" s="115" customFormat="1" ht="15">
      <c r="A78" s="10" t="s">
        <v>274</v>
      </c>
      <c r="B78" s="10" t="s">
        <v>311</v>
      </c>
      <c r="C78" s="10"/>
      <c r="D78" s="32" t="s">
        <v>318</v>
      </c>
      <c r="E78" s="10" t="s">
        <v>216</v>
      </c>
      <c r="F78" s="10" t="s">
        <v>285</v>
      </c>
      <c r="G78" s="10">
        <v>125</v>
      </c>
      <c r="H78" s="10">
        <v>1</v>
      </c>
      <c r="I78" s="10">
        <v>10</v>
      </c>
      <c r="J78" s="10">
        <v>22</v>
      </c>
      <c r="K78" s="10">
        <f t="shared" si="2"/>
        <v>27.5</v>
      </c>
      <c r="L78" s="110">
        <f t="shared" si="3"/>
        <v>75</v>
      </c>
      <c r="M78" s="137"/>
    </row>
    <row r="79" spans="1:13" s="115" customFormat="1" ht="15">
      <c r="A79" s="10" t="s">
        <v>274</v>
      </c>
      <c r="B79" s="10" t="s">
        <v>297</v>
      </c>
      <c r="C79" s="10"/>
      <c r="D79" s="32" t="s">
        <v>318</v>
      </c>
      <c r="E79" s="10" t="s">
        <v>216</v>
      </c>
      <c r="F79" s="10" t="s">
        <v>285</v>
      </c>
      <c r="G79" s="10">
        <v>125</v>
      </c>
      <c r="H79" s="10">
        <v>1</v>
      </c>
      <c r="I79" s="10">
        <v>10</v>
      </c>
      <c r="J79" s="10">
        <v>22</v>
      </c>
      <c r="K79" s="10">
        <f t="shared" si="2"/>
        <v>27.5</v>
      </c>
      <c r="L79" s="110">
        <f t="shared" si="3"/>
        <v>76</v>
      </c>
      <c r="M79" s="137"/>
    </row>
    <row r="80" spans="1:13" s="115" customFormat="1" ht="15">
      <c r="A80" s="10" t="s">
        <v>274</v>
      </c>
      <c r="B80" s="10" t="s">
        <v>312</v>
      </c>
      <c r="C80" s="10"/>
      <c r="D80" s="32" t="s">
        <v>319</v>
      </c>
      <c r="E80" s="10" t="s">
        <v>216</v>
      </c>
      <c r="F80" s="10" t="s">
        <v>285</v>
      </c>
      <c r="G80" s="10">
        <v>145</v>
      </c>
      <c r="H80" s="10">
        <v>1</v>
      </c>
      <c r="I80" s="10">
        <v>24</v>
      </c>
      <c r="J80" s="10">
        <v>30</v>
      </c>
      <c r="K80" s="10">
        <f t="shared" si="2"/>
        <v>104.4</v>
      </c>
      <c r="L80" s="110">
        <f t="shared" si="3"/>
        <v>77</v>
      </c>
      <c r="M80" s="137"/>
    </row>
    <row r="81" spans="1:13" s="115" customFormat="1" ht="15">
      <c r="A81" s="10" t="s">
        <v>274</v>
      </c>
      <c r="B81" s="10" t="s">
        <v>281</v>
      </c>
      <c r="C81" s="10"/>
      <c r="D81" s="32" t="s">
        <v>306</v>
      </c>
      <c r="E81" s="10" t="s">
        <v>216</v>
      </c>
      <c r="F81" s="10" t="s">
        <v>285</v>
      </c>
      <c r="G81" s="10">
        <v>240</v>
      </c>
      <c r="H81" s="10">
        <v>1</v>
      </c>
      <c r="I81" s="10">
        <v>1</v>
      </c>
      <c r="J81" s="10">
        <v>20</v>
      </c>
      <c r="K81" s="10">
        <f t="shared" si="2"/>
        <v>4.8</v>
      </c>
      <c r="L81" s="110">
        <f t="shared" si="3"/>
        <v>78</v>
      </c>
      <c r="M81" s="137"/>
    </row>
    <row r="82" spans="1:13" s="115" customFormat="1" ht="15">
      <c r="A82" s="10" t="s">
        <v>274</v>
      </c>
      <c r="B82" s="10" t="s">
        <v>288</v>
      </c>
      <c r="C82" s="10"/>
      <c r="D82" s="32" t="s">
        <v>306</v>
      </c>
      <c r="E82" s="10" t="s">
        <v>216</v>
      </c>
      <c r="F82" s="10" t="s">
        <v>285</v>
      </c>
      <c r="G82" s="10">
        <v>240</v>
      </c>
      <c r="H82" s="10">
        <v>1</v>
      </c>
      <c r="I82" s="10">
        <v>2</v>
      </c>
      <c r="J82" s="10">
        <v>20</v>
      </c>
      <c r="K82" s="10">
        <f t="shared" si="2"/>
        <v>9.6</v>
      </c>
      <c r="L82" s="110">
        <f t="shared" si="3"/>
        <v>79</v>
      </c>
      <c r="M82" s="137"/>
    </row>
    <row r="83" spans="1:13" s="115" customFormat="1" ht="15">
      <c r="A83" s="10" t="s">
        <v>274</v>
      </c>
      <c r="B83" s="10" t="s">
        <v>313</v>
      </c>
      <c r="C83" s="10"/>
      <c r="D83" s="32" t="s">
        <v>306</v>
      </c>
      <c r="E83" s="10" t="s">
        <v>216</v>
      </c>
      <c r="F83" s="10" t="s">
        <v>285</v>
      </c>
      <c r="G83" s="10">
        <v>240</v>
      </c>
      <c r="H83" s="10">
        <v>1</v>
      </c>
      <c r="I83" s="10">
        <v>2</v>
      </c>
      <c r="J83" s="10">
        <v>20</v>
      </c>
      <c r="K83" s="10">
        <f t="shared" si="2"/>
        <v>9.6</v>
      </c>
      <c r="L83" s="110">
        <f t="shared" si="3"/>
        <v>80</v>
      </c>
      <c r="M83" s="137"/>
    </row>
    <row r="84" spans="1:13" s="115" customFormat="1" ht="15">
      <c r="A84" s="10" t="s">
        <v>274</v>
      </c>
      <c r="B84" s="10" t="s">
        <v>289</v>
      </c>
      <c r="C84" s="10"/>
      <c r="D84" s="32" t="s">
        <v>306</v>
      </c>
      <c r="E84" s="10" t="s">
        <v>216</v>
      </c>
      <c r="F84" s="10" t="s">
        <v>285</v>
      </c>
      <c r="G84" s="10">
        <v>240</v>
      </c>
      <c r="H84" s="10">
        <v>1</v>
      </c>
      <c r="I84" s="10">
        <v>2</v>
      </c>
      <c r="J84" s="10">
        <v>20</v>
      </c>
      <c r="K84" s="10">
        <f t="shared" si="2"/>
        <v>9.6</v>
      </c>
      <c r="L84" s="110">
        <f t="shared" si="3"/>
        <v>81</v>
      </c>
      <c r="M84" s="137"/>
    </row>
    <row r="85" spans="1:13" s="115" customFormat="1" ht="15">
      <c r="A85" s="10" t="s">
        <v>274</v>
      </c>
      <c r="B85" s="10" t="s">
        <v>290</v>
      </c>
      <c r="C85" s="10"/>
      <c r="D85" s="32" t="s">
        <v>306</v>
      </c>
      <c r="E85" s="10" t="s">
        <v>216</v>
      </c>
      <c r="F85" s="10" t="s">
        <v>285</v>
      </c>
      <c r="G85" s="10">
        <v>240</v>
      </c>
      <c r="H85" s="10">
        <v>1</v>
      </c>
      <c r="I85" s="10">
        <v>2</v>
      </c>
      <c r="J85" s="10">
        <v>20</v>
      </c>
      <c r="K85" s="10">
        <f t="shared" si="2"/>
        <v>9.6</v>
      </c>
      <c r="L85" s="110">
        <f t="shared" si="3"/>
        <v>82</v>
      </c>
      <c r="M85" s="137"/>
    </row>
    <row r="86" spans="1:13" s="115" customFormat="1" ht="15">
      <c r="A86" s="10" t="s">
        <v>274</v>
      </c>
      <c r="B86" s="10" t="s">
        <v>302</v>
      </c>
      <c r="C86" s="10"/>
      <c r="D86" s="32" t="s">
        <v>306</v>
      </c>
      <c r="E86" s="10" t="s">
        <v>216</v>
      </c>
      <c r="F86" s="10" t="s">
        <v>285</v>
      </c>
      <c r="G86" s="10">
        <v>240</v>
      </c>
      <c r="H86" s="10">
        <v>1</v>
      </c>
      <c r="I86" s="10">
        <v>2</v>
      </c>
      <c r="J86" s="10">
        <v>20</v>
      </c>
      <c r="K86" s="10">
        <f t="shared" si="2"/>
        <v>9.6</v>
      </c>
      <c r="L86" s="110">
        <f t="shared" si="3"/>
        <v>83</v>
      </c>
      <c r="M86" s="137"/>
    </row>
    <row r="87" spans="1:13" s="115" customFormat="1" ht="15">
      <c r="A87" s="10" t="s">
        <v>274</v>
      </c>
      <c r="B87" s="10" t="s">
        <v>282</v>
      </c>
      <c r="C87" s="10"/>
      <c r="D87" s="32" t="s">
        <v>315</v>
      </c>
      <c r="E87" s="10" t="s">
        <v>216</v>
      </c>
      <c r="F87" s="10" t="s">
        <v>285</v>
      </c>
      <c r="G87" s="10">
        <v>145</v>
      </c>
      <c r="H87" s="10">
        <v>1</v>
      </c>
      <c r="I87" s="10">
        <v>8</v>
      </c>
      <c r="J87" s="10">
        <v>20</v>
      </c>
      <c r="K87" s="10">
        <f t="shared" si="2"/>
        <v>23.2</v>
      </c>
      <c r="L87" s="110">
        <f t="shared" si="3"/>
        <v>84</v>
      </c>
      <c r="M87" s="137"/>
    </row>
    <row r="88" spans="1:13" s="115" customFormat="1" ht="15">
      <c r="A88" s="10" t="s">
        <v>274</v>
      </c>
      <c r="B88" s="10" t="s">
        <v>303</v>
      </c>
      <c r="C88" s="10"/>
      <c r="D88" s="32" t="s">
        <v>306</v>
      </c>
      <c r="E88" s="10" t="s">
        <v>216</v>
      </c>
      <c r="F88" s="10" t="s">
        <v>285</v>
      </c>
      <c r="G88" s="10">
        <v>240</v>
      </c>
      <c r="H88" s="10">
        <v>1</v>
      </c>
      <c r="I88" s="10">
        <v>2</v>
      </c>
      <c r="J88" s="10">
        <v>20</v>
      </c>
      <c r="K88" s="10">
        <f t="shared" si="2"/>
        <v>9.6</v>
      </c>
      <c r="L88" s="110">
        <f t="shared" si="3"/>
        <v>85</v>
      </c>
      <c r="M88" s="137"/>
    </row>
    <row r="89" spans="1:13" s="115" customFormat="1" ht="15">
      <c r="A89" s="10" t="s">
        <v>274</v>
      </c>
      <c r="B89" s="10" t="s">
        <v>290</v>
      </c>
      <c r="C89" s="10"/>
      <c r="D89" s="32" t="s">
        <v>315</v>
      </c>
      <c r="E89" s="10" t="s">
        <v>216</v>
      </c>
      <c r="F89" s="10" t="s">
        <v>285</v>
      </c>
      <c r="G89" s="10">
        <v>145</v>
      </c>
      <c r="H89" s="10">
        <v>1</v>
      </c>
      <c r="I89" s="10">
        <v>8</v>
      </c>
      <c r="J89" s="10">
        <v>20</v>
      </c>
      <c r="K89" s="10">
        <f t="shared" si="2"/>
        <v>23.2</v>
      </c>
      <c r="L89" s="110">
        <f t="shared" si="3"/>
        <v>86</v>
      </c>
      <c r="M89" s="137"/>
    </row>
    <row r="90" spans="1:13" s="115" customFormat="1" ht="15">
      <c r="A90" s="10" t="s">
        <v>274</v>
      </c>
      <c r="B90" s="10" t="s">
        <v>302</v>
      </c>
      <c r="C90" s="10"/>
      <c r="D90" s="32" t="s">
        <v>315</v>
      </c>
      <c r="E90" s="10" t="s">
        <v>216</v>
      </c>
      <c r="F90" s="10" t="s">
        <v>285</v>
      </c>
      <c r="G90" s="10">
        <v>145</v>
      </c>
      <c r="H90" s="10">
        <v>1</v>
      </c>
      <c r="I90" s="10">
        <v>8</v>
      </c>
      <c r="J90" s="10">
        <v>20</v>
      </c>
      <c r="K90" s="10">
        <f t="shared" si="2"/>
        <v>23.2</v>
      </c>
      <c r="L90" s="110">
        <f t="shared" si="3"/>
        <v>87</v>
      </c>
      <c r="M90" s="137"/>
    </row>
    <row r="91" spans="1:13" s="115" customFormat="1" ht="15">
      <c r="A91" s="10" t="s">
        <v>274</v>
      </c>
      <c r="B91" s="10" t="s">
        <v>282</v>
      </c>
      <c r="C91" s="10"/>
      <c r="D91" s="32" t="s">
        <v>309</v>
      </c>
      <c r="E91" s="10" t="s">
        <v>216</v>
      </c>
      <c r="F91" s="10" t="s">
        <v>285</v>
      </c>
      <c r="G91" s="10">
        <v>240</v>
      </c>
      <c r="H91" s="10">
        <v>1</v>
      </c>
      <c r="I91" s="10">
        <v>2</v>
      </c>
      <c r="J91" s="10">
        <v>20</v>
      </c>
      <c r="K91" s="10">
        <f t="shared" si="2"/>
        <v>9.6</v>
      </c>
      <c r="L91" s="110">
        <f t="shared" si="3"/>
        <v>88</v>
      </c>
      <c r="M91" s="137"/>
    </row>
    <row r="92" spans="1:13" s="115" customFormat="1" ht="15">
      <c r="A92" s="10" t="s">
        <v>274</v>
      </c>
      <c r="B92" s="10" t="s">
        <v>313</v>
      </c>
      <c r="C92" s="10"/>
      <c r="D92" s="32" t="s">
        <v>309</v>
      </c>
      <c r="E92" s="10" t="s">
        <v>216</v>
      </c>
      <c r="F92" s="10" t="s">
        <v>285</v>
      </c>
      <c r="G92" s="10">
        <v>240</v>
      </c>
      <c r="H92" s="10">
        <v>1</v>
      </c>
      <c r="I92" s="10">
        <v>2</v>
      </c>
      <c r="J92" s="10">
        <v>20</v>
      </c>
      <c r="K92" s="10">
        <f t="shared" si="2"/>
        <v>9.6</v>
      </c>
      <c r="L92" s="110">
        <f t="shared" si="3"/>
        <v>89</v>
      </c>
      <c r="M92" s="137"/>
    </row>
    <row r="93" spans="1:13" s="115" customFormat="1" ht="15">
      <c r="A93" s="10" t="s">
        <v>274</v>
      </c>
      <c r="B93" s="10" t="s">
        <v>281</v>
      </c>
      <c r="C93" s="10"/>
      <c r="D93" s="32" t="s">
        <v>305</v>
      </c>
      <c r="E93" s="10" t="s">
        <v>216</v>
      </c>
      <c r="F93" s="10" t="s">
        <v>285</v>
      </c>
      <c r="G93" s="10">
        <v>635</v>
      </c>
      <c r="H93" s="10">
        <v>1</v>
      </c>
      <c r="I93" s="10">
        <v>4</v>
      </c>
      <c r="J93" s="10">
        <v>20</v>
      </c>
      <c r="K93" s="10">
        <f t="shared" si="2"/>
        <v>50.8</v>
      </c>
      <c r="L93" s="110">
        <f t="shared" si="3"/>
        <v>90</v>
      </c>
      <c r="M93" s="137"/>
    </row>
    <row r="94" spans="1:13" s="115" customFormat="1" ht="15">
      <c r="A94" s="10" t="s">
        <v>274</v>
      </c>
      <c r="B94" s="10" t="s">
        <v>289</v>
      </c>
      <c r="C94" s="10"/>
      <c r="D94" s="32" t="s">
        <v>309</v>
      </c>
      <c r="E94" s="10" t="s">
        <v>216</v>
      </c>
      <c r="F94" s="10" t="s">
        <v>285</v>
      </c>
      <c r="G94" s="10">
        <v>240</v>
      </c>
      <c r="H94" s="10">
        <v>1</v>
      </c>
      <c r="I94" s="10">
        <v>2</v>
      </c>
      <c r="J94" s="10">
        <v>20</v>
      </c>
      <c r="K94" s="10">
        <f t="shared" si="2"/>
        <v>9.6</v>
      </c>
      <c r="L94" s="110">
        <f t="shared" si="3"/>
        <v>91</v>
      </c>
      <c r="M94" s="137"/>
    </row>
    <row r="95" spans="1:13" s="115" customFormat="1" ht="15">
      <c r="A95" s="10" t="s">
        <v>274</v>
      </c>
      <c r="B95" s="10" t="s">
        <v>290</v>
      </c>
      <c r="C95" s="10"/>
      <c r="D95" s="32" t="s">
        <v>309</v>
      </c>
      <c r="E95" s="10" t="s">
        <v>216</v>
      </c>
      <c r="F95" s="10" t="s">
        <v>285</v>
      </c>
      <c r="G95" s="10">
        <v>240</v>
      </c>
      <c r="H95" s="10">
        <v>1</v>
      </c>
      <c r="I95" s="10">
        <v>2</v>
      </c>
      <c r="J95" s="10">
        <v>20</v>
      </c>
      <c r="K95" s="10">
        <f t="shared" si="2"/>
        <v>9.6</v>
      </c>
      <c r="L95" s="110">
        <f t="shared" si="3"/>
        <v>92</v>
      </c>
      <c r="M95" s="137"/>
    </row>
    <row r="96" spans="1:13" s="115" customFormat="1" ht="15">
      <c r="A96" s="10" t="s">
        <v>274</v>
      </c>
      <c r="B96" s="10" t="s">
        <v>301</v>
      </c>
      <c r="C96" s="10"/>
      <c r="D96" s="32" t="s">
        <v>309</v>
      </c>
      <c r="E96" s="10" t="s">
        <v>216</v>
      </c>
      <c r="F96" s="10" t="s">
        <v>285</v>
      </c>
      <c r="G96" s="10">
        <v>240</v>
      </c>
      <c r="H96" s="10">
        <v>1</v>
      </c>
      <c r="I96" s="10">
        <v>2</v>
      </c>
      <c r="J96" s="10">
        <v>20</v>
      </c>
      <c r="K96" s="10">
        <f t="shared" si="2"/>
        <v>9.6</v>
      </c>
      <c r="L96" s="110">
        <f t="shared" si="3"/>
        <v>93</v>
      </c>
      <c r="M96" s="137"/>
    </row>
    <row r="97" spans="1:13" s="115" customFormat="1" ht="15">
      <c r="A97" s="10" t="s">
        <v>274</v>
      </c>
      <c r="B97" s="10" t="s">
        <v>289</v>
      </c>
      <c r="C97" s="10"/>
      <c r="D97" s="32" t="s">
        <v>309</v>
      </c>
      <c r="E97" s="10" t="s">
        <v>216</v>
      </c>
      <c r="F97" s="10" t="s">
        <v>285</v>
      </c>
      <c r="G97" s="10">
        <v>240</v>
      </c>
      <c r="H97" s="10">
        <v>1</v>
      </c>
      <c r="I97" s="10">
        <v>2</v>
      </c>
      <c r="J97" s="10">
        <v>20</v>
      </c>
      <c r="K97" s="10">
        <f t="shared" si="2"/>
        <v>9.6</v>
      </c>
      <c r="L97" s="110">
        <f t="shared" si="3"/>
        <v>94</v>
      </c>
      <c r="M97" s="137"/>
    </row>
    <row r="98" spans="1:13" s="115" customFormat="1" ht="15">
      <c r="A98" s="10" t="s">
        <v>274</v>
      </c>
      <c r="B98" s="10" t="s">
        <v>301</v>
      </c>
      <c r="C98" s="10"/>
      <c r="D98" s="32" t="s">
        <v>309</v>
      </c>
      <c r="E98" s="10" t="s">
        <v>216</v>
      </c>
      <c r="F98" s="10" t="s">
        <v>285</v>
      </c>
      <c r="G98" s="10">
        <v>240</v>
      </c>
      <c r="H98" s="10">
        <v>1</v>
      </c>
      <c r="I98" s="10">
        <v>2</v>
      </c>
      <c r="J98" s="10">
        <v>20</v>
      </c>
      <c r="K98" s="10">
        <f t="shared" si="2"/>
        <v>9.6</v>
      </c>
      <c r="L98" s="110">
        <f t="shared" si="3"/>
        <v>95</v>
      </c>
      <c r="M98" s="137"/>
    </row>
    <row r="99" spans="1:13" s="115" customFormat="1" ht="15">
      <c r="A99" s="10" t="s">
        <v>274</v>
      </c>
      <c r="B99" s="10" t="s">
        <v>313</v>
      </c>
      <c r="C99" s="10"/>
      <c r="D99" s="32" t="s">
        <v>309</v>
      </c>
      <c r="E99" s="10" t="s">
        <v>216</v>
      </c>
      <c r="F99" s="10" t="s">
        <v>285</v>
      </c>
      <c r="G99" s="10">
        <v>240</v>
      </c>
      <c r="H99" s="10">
        <v>1</v>
      </c>
      <c r="I99" s="10">
        <v>2</v>
      </c>
      <c r="J99" s="10">
        <v>20</v>
      </c>
      <c r="K99" s="10">
        <f t="shared" si="2"/>
        <v>9.6</v>
      </c>
      <c r="L99" s="110">
        <f t="shared" si="3"/>
        <v>96</v>
      </c>
      <c r="M99" s="137"/>
    </row>
    <row r="100" spans="1:13" s="115" customFormat="1" ht="15">
      <c r="A100" s="8" t="s">
        <v>274</v>
      </c>
      <c r="B100" s="9" t="s">
        <v>488</v>
      </c>
      <c r="C100" s="9"/>
      <c r="D100" s="31" t="s">
        <v>225</v>
      </c>
      <c r="E100" s="9" t="s">
        <v>216</v>
      </c>
      <c r="F100" s="9" t="s">
        <v>214</v>
      </c>
      <c r="G100" s="9">
        <v>18</v>
      </c>
      <c r="H100" s="9">
        <v>40</v>
      </c>
      <c r="I100" s="10">
        <v>12</v>
      </c>
      <c r="J100" s="8">
        <v>22</v>
      </c>
      <c r="K100" s="8">
        <f t="shared" si="2"/>
        <v>190.08</v>
      </c>
      <c r="L100" s="110">
        <f t="shared" si="3"/>
        <v>97</v>
      </c>
      <c r="M100" s="137"/>
    </row>
    <row r="101" spans="1:13" s="115" customFormat="1" ht="15">
      <c r="A101" s="10" t="s">
        <v>274</v>
      </c>
      <c r="B101" s="10" t="s">
        <v>275</v>
      </c>
      <c r="C101" s="10"/>
      <c r="D101" s="32" t="s">
        <v>225</v>
      </c>
      <c r="E101" s="10" t="s">
        <v>216</v>
      </c>
      <c r="F101" s="10" t="s">
        <v>214</v>
      </c>
      <c r="G101" s="10">
        <v>28</v>
      </c>
      <c r="H101" s="10">
        <v>24</v>
      </c>
      <c r="I101" s="10">
        <v>12</v>
      </c>
      <c r="J101" s="8">
        <v>22</v>
      </c>
      <c r="K101" s="10">
        <f t="shared" si="2"/>
        <v>177.40799999999999</v>
      </c>
      <c r="L101" s="110">
        <f t="shared" si="3"/>
        <v>98</v>
      </c>
      <c r="M101" s="137"/>
    </row>
    <row r="102" spans="1:13" s="115" customFormat="1" ht="15">
      <c r="A102" s="10" t="s">
        <v>274</v>
      </c>
      <c r="B102" s="10" t="s">
        <v>276</v>
      </c>
      <c r="C102" s="10"/>
      <c r="D102" s="32" t="s">
        <v>225</v>
      </c>
      <c r="E102" s="10" t="s">
        <v>216</v>
      </c>
      <c r="F102" s="10" t="s">
        <v>214</v>
      </c>
      <c r="G102" s="10">
        <v>28</v>
      </c>
      <c r="H102" s="10">
        <v>24</v>
      </c>
      <c r="I102" s="10">
        <v>12</v>
      </c>
      <c r="J102" s="8">
        <v>22</v>
      </c>
      <c r="K102" s="10">
        <f t="shared" si="2"/>
        <v>177.40799999999999</v>
      </c>
      <c r="L102" s="110">
        <f t="shared" si="3"/>
        <v>99</v>
      </c>
      <c r="M102" s="137"/>
    </row>
    <row r="103" spans="1:13" s="115" customFormat="1" ht="15">
      <c r="A103" s="10" t="s">
        <v>274</v>
      </c>
      <c r="B103" s="10" t="s">
        <v>277</v>
      </c>
      <c r="C103" s="10"/>
      <c r="D103" s="32" t="s">
        <v>225</v>
      </c>
      <c r="E103" s="10" t="s">
        <v>216</v>
      </c>
      <c r="F103" s="10" t="s">
        <v>214</v>
      </c>
      <c r="G103" s="10">
        <v>28</v>
      </c>
      <c r="H103" s="10">
        <v>24</v>
      </c>
      <c r="I103" s="10">
        <v>12</v>
      </c>
      <c r="J103" s="8">
        <v>22</v>
      </c>
      <c r="K103" s="10">
        <f t="shared" si="2"/>
        <v>177.40799999999999</v>
      </c>
      <c r="L103" s="110">
        <f t="shared" si="3"/>
        <v>100</v>
      </c>
      <c r="M103" s="137"/>
    </row>
    <row r="104" spans="1:13" s="115" customFormat="1" ht="15">
      <c r="A104" s="10" t="s">
        <v>274</v>
      </c>
      <c r="B104" s="10" t="s">
        <v>278</v>
      </c>
      <c r="C104" s="10"/>
      <c r="D104" s="32" t="s">
        <v>225</v>
      </c>
      <c r="E104" s="10" t="s">
        <v>216</v>
      </c>
      <c r="F104" s="10" t="s">
        <v>214</v>
      </c>
      <c r="G104" s="10">
        <v>28</v>
      </c>
      <c r="H104" s="10">
        <v>24</v>
      </c>
      <c r="I104" s="10">
        <v>12</v>
      </c>
      <c r="J104" s="8">
        <v>22</v>
      </c>
      <c r="K104" s="10">
        <f t="shared" si="2"/>
        <v>177.40799999999999</v>
      </c>
      <c r="L104" s="110">
        <f t="shared" si="3"/>
        <v>101</v>
      </c>
      <c r="M104" s="137"/>
    </row>
    <row r="105" spans="1:13" s="115" customFormat="1" ht="15">
      <c r="A105" s="10" t="s">
        <v>274</v>
      </c>
      <c r="B105" s="10" t="s">
        <v>279</v>
      </c>
      <c r="C105" s="10"/>
      <c r="D105" s="32" t="s">
        <v>225</v>
      </c>
      <c r="E105" s="10" t="s">
        <v>216</v>
      </c>
      <c r="F105" s="10" t="s">
        <v>214</v>
      </c>
      <c r="G105" s="10">
        <v>28</v>
      </c>
      <c r="H105" s="10">
        <v>24</v>
      </c>
      <c r="I105" s="10">
        <v>12</v>
      </c>
      <c r="J105" s="8">
        <v>22</v>
      </c>
      <c r="K105" s="10">
        <f t="shared" si="2"/>
        <v>177.40799999999999</v>
      </c>
      <c r="L105" s="110">
        <f t="shared" si="3"/>
        <v>102</v>
      </c>
      <c r="M105" s="137"/>
    </row>
    <row r="106" spans="1:13" s="115" customFormat="1" ht="15">
      <c r="A106" s="10" t="s">
        <v>274</v>
      </c>
      <c r="B106" s="10" t="s">
        <v>280</v>
      </c>
      <c r="C106" s="10"/>
      <c r="D106" s="32" t="s">
        <v>225</v>
      </c>
      <c r="E106" s="10" t="s">
        <v>216</v>
      </c>
      <c r="F106" s="10" t="s">
        <v>214</v>
      </c>
      <c r="G106" s="10">
        <v>28</v>
      </c>
      <c r="H106" s="10">
        <v>24</v>
      </c>
      <c r="I106" s="10">
        <v>12</v>
      </c>
      <c r="J106" s="8">
        <v>22</v>
      </c>
      <c r="K106" s="10">
        <f t="shared" si="2"/>
        <v>177.40799999999999</v>
      </c>
      <c r="L106" s="110">
        <f t="shared" si="3"/>
        <v>103</v>
      </c>
      <c r="M106" s="137"/>
    </row>
    <row r="107" spans="1:13" s="115" customFormat="1" ht="15">
      <c r="A107" s="10" t="s">
        <v>274</v>
      </c>
      <c r="B107" s="10" t="s">
        <v>281</v>
      </c>
      <c r="C107" s="10"/>
      <c r="D107" s="32" t="s">
        <v>225</v>
      </c>
      <c r="E107" s="10" t="s">
        <v>216</v>
      </c>
      <c r="F107" s="10" t="s">
        <v>214</v>
      </c>
      <c r="G107" s="10">
        <v>28</v>
      </c>
      <c r="H107" s="10">
        <v>32</v>
      </c>
      <c r="I107" s="10">
        <v>12</v>
      </c>
      <c r="J107" s="8">
        <v>22</v>
      </c>
      <c r="K107" s="10">
        <f t="shared" si="2"/>
        <v>236.54400000000001</v>
      </c>
      <c r="L107" s="110">
        <f t="shared" si="3"/>
        <v>104</v>
      </c>
      <c r="M107" s="137"/>
    </row>
    <row r="108" spans="1:13" s="115" customFormat="1" ht="15">
      <c r="A108" s="10" t="s">
        <v>274</v>
      </c>
      <c r="B108" s="10" t="s">
        <v>282</v>
      </c>
      <c r="C108" s="10"/>
      <c r="D108" s="32" t="s">
        <v>225</v>
      </c>
      <c r="E108" s="10" t="s">
        <v>216</v>
      </c>
      <c r="F108" s="10" t="s">
        <v>214</v>
      </c>
      <c r="G108" s="10">
        <v>28</v>
      </c>
      <c r="H108" s="10">
        <v>24</v>
      </c>
      <c r="I108" s="10">
        <v>12</v>
      </c>
      <c r="J108" s="8">
        <v>22</v>
      </c>
      <c r="K108" s="10">
        <f t="shared" si="2"/>
        <v>177.40799999999999</v>
      </c>
      <c r="L108" s="110">
        <f t="shared" si="3"/>
        <v>105</v>
      </c>
      <c r="M108" s="137"/>
    </row>
    <row r="109" spans="1:13" s="115" customFormat="1" ht="15">
      <c r="A109" s="10" t="s">
        <v>274</v>
      </c>
      <c r="B109" s="10" t="s">
        <v>283</v>
      </c>
      <c r="C109" s="10"/>
      <c r="D109" s="32" t="s">
        <v>225</v>
      </c>
      <c r="E109" s="10" t="s">
        <v>216</v>
      </c>
      <c r="F109" s="10" t="s">
        <v>214</v>
      </c>
      <c r="G109" s="10">
        <v>28</v>
      </c>
      <c r="H109" s="10">
        <v>32</v>
      </c>
      <c r="I109" s="10">
        <v>12</v>
      </c>
      <c r="J109" s="8">
        <v>22</v>
      </c>
      <c r="K109" s="10">
        <f t="shared" si="2"/>
        <v>236.54400000000001</v>
      </c>
      <c r="L109" s="110">
        <f t="shared" si="3"/>
        <v>106</v>
      </c>
      <c r="M109" s="137"/>
    </row>
    <row r="110" spans="1:13" s="115" customFormat="1" ht="15">
      <c r="A110" s="10" t="s">
        <v>274</v>
      </c>
      <c r="B110" s="10" t="s">
        <v>286</v>
      </c>
      <c r="C110" s="10"/>
      <c r="D110" s="32" t="s">
        <v>225</v>
      </c>
      <c r="E110" s="10" t="s">
        <v>216</v>
      </c>
      <c r="F110" s="10" t="s">
        <v>214</v>
      </c>
      <c r="G110" s="10">
        <v>28</v>
      </c>
      <c r="H110" s="10">
        <v>4</v>
      </c>
      <c r="I110" s="10">
        <v>12</v>
      </c>
      <c r="J110" s="8">
        <v>22</v>
      </c>
      <c r="K110" s="10">
        <f t="shared" si="2"/>
        <v>29.568000000000001</v>
      </c>
      <c r="L110" s="110">
        <f t="shared" si="3"/>
        <v>107</v>
      </c>
      <c r="M110" s="137"/>
    </row>
    <row r="111" spans="1:13" s="115" customFormat="1" ht="15">
      <c r="A111" s="10" t="s">
        <v>274</v>
      </c>
      <c r="B111" s="10" t="s">
        <v>287</v>
      </c>
      <c r="C111" s="10"/>
      <c r="D111" s="32" t="s">
        <v>225</v>
      </c>
      <c r="E111" s="10" t="s">
        <v>216</v>
      </c>
      <c r="F111" s="10" t="s">
        <v>214</v>
      </c>
      <c r="G111" s="10">
        <v>28</v>
      </c>
      <c r="H111" s="10">
        <v>24</v>
      </c>
      <c r="I111" s="10">
        <v>12</v>
      </c>
      <c r="J111" s="8">
        <v>22</v>
      </c>
      <c r="K111" s="10">
        <f t="shared" si="2"/>
        <v>177.40799999999999</v>
      </c>
      <c r="L111" s="110">
        <f t="shared" si="3"/>
        <v>108</v>
      </c>
      <c r="M111" s="137"/>
    </row>
    <row r="112" spans="1:13" s="115" customFormat="1" ht="15">
      <c r="A112" s="10" t="s">
        <v>274</v>
      </c>
      <c r="B112" s="10" t="s">
        <v>288</v>
      </c>
      <c r="C112" s="10"/>
      <c r="D112" s="32" t="s">
        <v>225</v>
      </c>
      <c r="E112" s="10" t="s">
        <v>216</v>
      </c>
      <c r="F112" s="10" t="s">
        <v>214</v>
      </c>
      <c r="G112" s="10">
        <v>28</v>
      </c>
      <c r="H112" s="10">
        <v>8</v>
      </c>
      <c r="I112" s="10">
        <v>12</v>
      </c>
      <c r="J112" s="8">
        <v>22</v>
      </c>
      <c r="K112" s="10">
        <f t="shared" si="2"/>
        <v>59.136000000000003</v>
      </c>
      <c r="L112" s="110">
        <f t="shared" si="3"/>
        <v>109</v>
      </c>
      <c r="M112" s="137"/>
    </row>
    <row r="113" spans="1:13" s="115" customFormat="1" ht="15">
      <c r="A113" s="10" t="s">
        <v>274</v>
      </c>
      <c r="B113" s="10" t="s">
        <v>289</v>
      </c>
      <c r="C113" s="10"/>
      <c r="D113" s="32" t="s">
        <v>225</v>
      </c>
      <c r="E113" s="10" t="s">
        <v>216</v>
      </c>
      <c r="F113" s="10" t="s">
        <v>214</v>
      </c>
      <c r="G113" s="10">
        <v>28</v>
      </c>
      <c r="H113" s="10">
        <v>16</v>
      </c>
      <c r="I113" s="10">
        <v>12</v>
      </c>
      <c r="J113" s="8">
        <v>22</v>
      </c>
      <c r="K113" s="10">
        <f t="shared" si="2"/>
        <v>118.27200000000001</v>
      </c>
      <c r="L113" s="110">
        <f t="shared" si="3"/>
        <v>110</v>
      </c>
      <c r="M113" s="137"/>
    </row>
    <row r="114" spans="1:13" s="115" customFormat="1" ht="15">
      <c r="A114" s="10" t="s">
        <v>274</v>
      </c>
      <c r="B114" s="10" t="s">
        <v>290</v>
      </c>
      <c r="C114" s="10"/>
      <c r="D114" s="32" t="s">
        <v>225</v>
      </c>
      <c r="E114" s="10" t="s">
        <v>216</v>
      </c>
      <c r="F114" s="10" t="s">
        <v>214</v>
      </c>
      <c r="G114" s="10">
        <v>28</v>
      </c>
      <c r="H114" s="10">
        <v>64</v>
      </c>
      <c r="I114" s="10">
        <v>12</v>
      </c>
      <c r="J114" s="8">
        <v>22</v>
      </c>
      <c r="K114" s="10">
        <f t="shared" si="2"/>
        <v>473.08800000000002</v>
      </c>
      <c r="L114" s="110">
        <f t="shared" si="3"/>
        <v>111</v>
      </c>
      <c r="M114" s="137"/>
    </row>
    <row r="115" spans="1:13" s="115" customFormat="1" ht="15">
      <c r="A115" s="10" t="s">
        <v>274</v>
      </c>
      <c r="B115" s="10" t="s">
        <v>291</v>
      </c>
      <c r="C115" s="10"/>
      <c r="D115" s="32" t="s">
        <v>225</v>
      </c>
      <c r="E115" s="10" t="s">
        <v>216</v>
      </c>
      <c r="F115" s="10" t="s">
        <v>214</v>
      </c>
      <c r="G115" s="10">
        <v>28</v>
      </c>
      <c r="H115" s="10">
        <v>4</v>
      </c>
      <c r="I115" s="10">
        <v>12</v>
      </c>
      <c r="J115" s="8">
        <v>22</v>
      </c>
      <c r="K115" s="10">
        <f t="shared" si="2"/>
        <v>29.568000000000001</v>
      </c>
      <c r="L115" s="110">
        <f t="shared" si="3"/>
        <v>112</v>
      </c>
      <c r="M115" s="137"/>
    </row>
    <row r="116" spans="1:13" s="115" customFormat="1" ht="15">
      <c r="A116" s="10" t="s">
        <v>274</v>
      </c>
      <c r="B116" s="10" t="s">
        <v>292</v>
      </c>
      <c r="C116" s="10"/>
      <c r="D116" s="32" t="s">
        <v>225</v>
      </c>
      <c r="E116" s="10" t="s">
        <v>216</v>
      </c>
      <c r="F116" s="10" t="s">
        <v>214</v>
      </c>
      <c r="G116" s="10">
        <v>30</v>
      </c>
      <c r="H116" s="10">
        <v>4</v>
      </c>
      <c r="I116" s="10">
        <v>12</v>
      </c>
      <c r="J116" s="8">
        <v>22</v>
      </c>
      <c r="K116" s="10">
        <f t="shared" si="2"/>
        <v>31.68</v>
      </c>
      <c r="L116" s="110">
        <f t="shared" si="3"/>
        <v>113</v>
      </c>
      <c r="M116" s="137"/>
    </row>
    <row r="117" spans="1:13" s="115" customFormat="1" ht="15">
      <c r="A117" s="10" t="s">
        <v>274</v>
      </c>
      <c r="B117" s="10" t="s">
        <v>293</v>
      </c>
      <c r="C117" s="10"/>
      <c r="D117" s="32" t="s">
        <v>225</v>
      </c>
      <c r="E117" s="10" t="s">
        <v>216</v>
      </c>
      <c r="F117" s="10" t="s">
        <v>214</v>
      </c>
      <c r="G117" s="10">
        <v>28</v>
      </c>
      <c r="H117" s="10">
        <v>4</v>
      </c>
      <c r="I117" s="10">
        <v>12</v>
      </c>
      <c r="J117" s="8">
        <v>22</v>
      </c>
      <c r="K117" s="10">
        <f t="shared" si="2"/>
        <v>29.568000000000001</v>
      </c>
      <c r="L117" s="110">
        <f t="shared" si="3"/>
        <v>114</v>
      </c>
      <c r="M117" s="137"/>
    </row>
    <row r="118" spans="1:13" s="115" customFormat="1" ht="15">
      <c r="A118" s="10" t="s">
        <v>274</v>
      </c>
      <c r="B118" s="10" t="s">
        <v>294</v>
      </c>
      <c r="C118" s="10"/>
      <c r="D118" s="32" t="s">
        <v>225</v>
      </c>
      <c r="E118" s="10" t="s">
        <v>216</v>
      </c>
      <c r="F118" s="10" t="s">
        <v>214</v>
      </c>
      <c r="G118" s="10">
        <v>28</v>
      </c>
      <c r="H118" s="10">
        <v>16</v>
      </c>
      <c r="I118" s="10">
        <v>12</v>
      </c>
      <c r="J118" s="8">
        <v>22</v>
      </c>
      <c r="K118" s="10">
        <f t="shared" si="2"/>
        <v>118.27200000000001</v>
      </c>
      <c r="L118" s="110">
        <f t="shared" si="3"/>
        <v>115</v>
      </c>
      <c r="M118" s="137"/>
    </row>
    <row r="119" spans="1:13" s="115" customFormat="1" ht="15">
      <c r="A119" s="10" t="s">
        <v>274</v>
      </c>
      <c r="B119" s="10" t="s">
        <v>295</v>
      </c>
      <c r="C119" s="10"/>
      <c r="D119" s="32" t="s">
        <v>225</v>
      </c>
      <c r="E119" s="10" t="s">
        <v>216</v>
      </c>
      <c r="F119" s="10" t="s">
        <v>214</v>
      </c>
      <c r="G119" s="10">
        <v>28</v>
      </c>
      <c r="H119" s="10">
        <v>16</v>
      </c>
      <c r="I119" s="10">
        <v>12</v>
      </c>
      <c r="J119" s="8">
        <v>22</v>
      </c>
      <c r="K119" s="10">
        <f t="shared" si="2"/>
        <v>118.27200000000001</v>
      </c>
      <c r="L119" s="110">
        <f t="shared" si="3"/>
        <v>116</v>
      </c>
      <c r="M119" s="137"/>
    </row>
    <row r="120" spans="1:13" s="115" customFormat="1" ht="15">
      <c r="A120" s="10" t="s">
        <v>274</v>
      </c>
      <c r="B120" s="10" t="s">
        <v>296</v>
      </c>
      <c r="C120" s="10"/>
      <c r="D120" s="32" t="s">
        <v>225</v>
      </c>
      <c r="E120" s="10" t="s">
        <v>216</v>
      </c>
      <c r="F120" s="10" t="s">
        <v>214</v>
      </c>
      <c r="G120" s="10">
        <v>28</v>
      </c>
      <c r="H120" s="10">
        <v>36</v>
      </c>
      <c r="I120" s="10">
        <v>12</v>
      </c>
      <c r="J120" s="8">
        <v>22</v>
      </c>
      <c r="K120" s="10">
        <f t="shared" si="2"/>
        <v>266.11200000000002</v>
      </c>
      <c r="L120" s="110">
        <f t="shared" si="3"/>
        <v>117</v>
      </c>
      <c r="M120" s="137"/>
    </row>
    <row r="121" spans="1:13" s="115" customFormat="1" ht="15">
      <c r="A121" s="10" t="s">
        <v>274</v>
      </c>
      <c r="B121" s="10" t="s">
        <v>296</v>
      </c>
      <c r="C121" s="10"/>
      <c r="D121" s="32" t="s">
        <v>225</v>
      </c>
      <c r="E121" s="10" t="s">
        <v>216</v>
      </c>
      <c r="F121" s="10" t="s">
        <v>214</v>
      </c>
      <c r="G121" s="10">
        <v>28</v>
      </c>
      <c r="H121" s="10">
        <v>16</v>
      </c>
      <c r="I121" s="10">
        <v>12</v>
      </c>
      <c r="J121" s="8">
        <v>22</v>
      </c>
      <c r="K121" s="10">
        <f t="shared" si="2"/>
        <v>118.27200000000001</v>
      </c>
      <c r="L121" s="110">
        <f t="shared" si="3"/>
        <v>118</v>
      </c>
      <c r="M121" s="137"/>
    </row>
    <row r="122" spans="1:13" s="115" customFormat="1" ht="15">
      <c r="A122" s="10" t="s">
        <v>274</v>
      </c>
      <c r="B122" s="10" t="s">
        <v>297</v>
      </c>
      <c r="C122" s="10"/>
      <c r="D122" s="32" t="s">
        <v>225</v>
      </c>
      <c r="E122" s="10" t="s">
        <v>216</v>
      </c>
      <c r="F122" s="10" t="s">
        <v>214</v>
      </c>
      <c r="G122" s="10">
        <v>28</v>
      </c>
      <c r="H122" s="10">
        <v>6</v>
      </c>
      <c r="I122" s="10">
        <v>12</v>
      </c>
      <c r="J122" s="8">
        <v>22</v>
      </c>
      <c r="K122" s="10">
        <f t="shared" si="2"/>
        <v>44.351999999999997</v>
      </c>
      <c r="L122" s="110">
        <f t="shared" si="3"/>
        <v>119</v>
      </c>
      <c r="M122" s="137"/>
    </row>
    <row r="123" spans="1:13" s="115" customFormat="1" ht="15">
      <c r="A123" s="10" t="s">
        <v>274</v>
      </c>
      <c r="B123" s="10" t="s">
        <v>304</v>
      </c>
      <c r="C123" s="10"/>
      <c r="D123" s="32" t="s">
        <v>225</v>
      </c>
      <c r="E123" s="10" t="s">
        <v>216</v>
      </c>
      <c r="F123" s="10" t="s">
        <v>214</v>
      </c>
      <c r="G123" s="10">
        <v>28</v>
      </c>
      <c r="H123" s="10">
        <v>48</v>
      </c>
      <c r="I123" s="10">
        <v>12</v>
      </c>
      <c r="J123" s="8">
        <v>22</v>
      </c>
      <c r="K123" s="10">
        <f t="shared" si="2"/>
        <v>354.81599999999997</v>
      </c>
      <c r="L123" s="110">
        <f t="shared" si="3"/>
        <v>120</v>
      </c>
      <c r="M123" s="137"/>
    </row>
    <row r="124" spans="1:13" s="115" customFormat="1" ht="15">
      <c r="A124" s="10" t="s">
        <v>274</v>
      </c>
      <c r="B124" s="10" t="s">
        <v>299</v>
      </c>
      <c r="C124" s="10"/>
      <c r="D124" s="32" t="s">
        <v>225</v>
      </c>
      <c r="E124" s="10" t="s">
        <v>216</v>
      </c>
      <c r="F124" s="10" t="s">
        <v>214</v>
      </c>
      <c r="G124" s="10">
        <v>28</v>
      </c>
      <c r="H124" s="10">
        <v>16</v>
      </c>
      <c r="I124" s="10">
        <v>12</v>
      </c>
      <c r="J124" s="8">
        <v>22</v>
      </c>
      <c r="K124" s="10">
        <f t="shared" si="2"/>
        <v>118.27200000000001</v>
      </c>
      <c r="L124" s="110">
        <f t="shared" si="3"/>
        <v>121</v>
      </c>
      <c r="M124" s="137"/>
    </row>
    <row r="125" spans="1:13" s="115" customFormat="1" ht="15">
      <c r="A125" s="10" t="s">
        <v>274</v>
      </c>
      <c r="B125" s="10" t="s">
        <v>300</v>
      </c>
      <c r="C125" s="10"/>
      <c r="D125" s="32" t="s">
        <v>225</v>
      </c>
      <c r="E125" s="10" t="s">
        <v>216</v>
      </c>
      <c r="F125" s="10" t="s">
        <v>214</v>
      </c>
      <c r="G125" s="10">
        <v>28</v>
      </c>
      <c r="H125" s="10">
        <v>16</v>
      </c>
      <c r="I125" s="10">
        <v>12</v>
      </c>
      <c r="J125" s="8">
        <v>22</v>
      </c>
      <c r="K125" s="10">
        <f t="shared" si="2"/>
        <v>118.27200000000001</v>
      </c>
      <c r="L125" s="110">
        <f t="shared" si="3"/>
        <v>122</v>
      </c>
      <c r="M125" s="137"/>
    </row>
    <row r="126" spans="1:13" s="115" customFormat="1" ht="15">
      <c r="A126" s="10" t="s">
        <v>274</v>
      </c>
      <c r="B126" s="10" t="s">
        <v>301</v>
      </c>
      <c r="C126" s="10"/>
      <c r="D126" s="32" t="s">
        <v>225</v>
      </c>
      <c r="E126" s="10" t="s">
        <v>216</v>
      </c>
      <c r="F126" s="10" t="s">
        <v>214</v>
      </c>
      <c r="G126" s="10">
        <v>28</v>
      </c>
      <c r="H126" s="10">
        <v>16</v>
      </c>
      <c r="I126" s="10">
        <v>12</v>
      </c>
      <c r="J126" s="8">
        <v>22</v>
      </c>
      <c r="K126" s="10">
        <f t="shared" si="2"/>
        <v>118.27200000000001</v>
      </c>
      <c r="L126" s="110">
        <f t="shared" si="3"/>
        <v>123</v>
      </c>
      <c r="M126" s="137"/>
    </row>
    <row r="127" spans="1:13" s="115" customFormat="1" ht="15">
      <c r="A127" s="10" t="s">
        <v>274</v>
      </c>
      <c r="B127" s="10" t="s">
        <v>302</v>
      </c>
      <c r="C127" s="10"/>
      <c r="D127" s="32" t="s">
        <v>225</v>
      </c>
      <c r="E127" s="10" t="s">
        <v>216</v>
      </c>
      <c r="F127" s="10" t="s">
        <v>214</v>
      </c>
      <c r="G127" s="10">
        <v>28</v>
      </c>
      <c r="H127" s="10">
        <v>8</v>
      </c>
      <c r="I127" s="10">
        <v>12</v>
      </c>
      <c r="J127" s="8">
        <v>22</v>
      </c>
      <c r="K127" s="10">
        <f t="shared" si="2"/>
        <v>59.136000000000003</v>
      </c>
      <c r="L127" s="110">
        <f t="shared" si="3"/>
        <v>124</v>
      </c>
      <c r="M127" s="137"/>
    </row>
    <row r="128" spans="1:13" s="115" customFormat="1" ht="15">
      <c r="A128" s="10" t="s">
        <v>274</v>
      </c>
      <c r="B128" s="10" t="s">
        <v>303</v>
      </c>
      <c r="C128" s="10"/>
      <c r="D128" s="32" t="s">
        <v>225</v>
      </c>
      <c r="E128" s="10" t="s">
        <v>216</v>
      </c>
      <c r="F128" s="10" t="s">
        <v>214</v>
      </c>
      <c r="G128" s="10">
        <v>28</v>
      </c>
      <c r="H128" s="10">
        <v>8</v>
      </c>
      <c r="I128" s="10">
        <v>12</v>
      </c>
      <c r="J128" s="8">
        <v>22</v>
      </c>
      <c r="K128" s="10">
        <f t="shared" si="2"/>
        <v>59.136000000000003</v>
      </c>
      <c r="L128" s="110">
        <f t="shared" si="3"/>
        <v>125</v>
      </c>
      <c r="M128" s="137"/>
    </row>
    <row r="129" spans="1:13" s="115" customFormat="1" ht="15">
      <c r="A129" s="10" t="s">
        <v>274</v>
      </c>
      <c r="B129" s="10" t="s">
        <v>325</v>
      </c>
      <c r="C129" s="10"/>
      <c r="D129" s="32" t="s">
        <v>225</v>
      </c>
      <c r="E129" s="10" t="s">
        <v>216</v>
      </c>
      <c r="F129" s="10" t="s">
        <v>214</v>
      </c>
      <c r="G129" s="10">
        <v>28</v>
      </c>
      <c r="H129" s="10">
        <v>8</v>
      </c>
      <c r="I129" s="10">
        <v>12</v>
      </c>
      <c r="J129" s="8">
        <v>22</v>
      </c>
      <c r="K129" s="10">
        <f t="shared" si="2"/>
        <v>59.136000000000003</v>
      </c>
      <c r="L129" s="110">
        <f t="shared" si="3"/>
        <v>126</v>
      </c>
      <c r="M129" s="137"/>
    </row>
    <row r="130" spans="1:13" s="115" customFormat="1" ht="15">
      <c r="A130" s="10" t="s">
        <v>274</v>
      </c>
      <c r="B130" s="10" t="s">
        <v>313</v>
      </c>
      <c r="C130" s="10"/>
      <c r="D130" s="32" t="s">
        <v>225</v>
      </c>
      <c r="E130" s="10" t="s">
        <v>216</v>
      </c>
      <c r="F130" s="10" t="s">
        <v>214</v>
      </c>
      <c r="G130" s="10">
        <v>28</v>
      </c>
      <c r="H130" s="10">
        <v>8</v>
      </c>
      <c r="I130" s="10">
        <v>12</v>
      </c>
      <c r="J130" s="8">
        <v>22</v>
      </c>
      <c r="K130" s="10">
        <f t="shared" si="2"/>
        <v>59.136000000000003</v>
      </c>
      <c r="L130" s="110">
        <f t="shared" si="3"/>
        <v>127</v>
      </c>
      <c r="M130" s="137"/>
    </row>
    <row r="131" spans="1:13" s="115" customFormat="1" ht="15">
      <c r="A131" s="10" t="s">
        <v>274</v>
      </c>
      <c r="B131" s="10" t="s">
        <v>293</v>
      </c>
      <c r="C131" s="10"/>
      <c r="D131" s="32" t="s">
        <v>317</v>
      </c>
      <c r="E131" s="10" t="s">
        <v>216</v>
      </c>
      <c r="F131" s="10" t="s">
        <v>285</v>
      </c>
      <c r="G131" s="10">
        <v>130</v>
      </c>
      <c r="H131" s="10">
        <v>1</v>
      </c>
      <c r="I131" s="10">
        <v>8</v>
      </c>
      <c r="J131" s="10">
        <v>20</v>
      </c>
      <c r="K131" s="10">
        <f t="shared" ref="K131:K194" si="4">(G131*H131*I131*J131)/1000</f>
        <v>20.8</v>
      </c>
      <c r="L131" s="110">
        <f t="shared" si="3"/>
        <v>128</v>
      </c>
      <c r="M131" s="137"/>
    </row>
    <row r="132" spans="1:13" s="115" customFormat="1" ht="15">
      <c r="A132" s="10" t="s">
        <v>274</v>
      </c>
      <c r="B132" s="10" t="s">
        <v>286</v>
      </c>
      <c r="C132" s="10"/>
      <c r="D132" s="32" t="s">
        <v>57</v>
      </c>
      <c r="E132" s="10" t="s">
        <v>216</v>
      </c>
      <c r="F132" s="10" t="s">
        <v>215</v>
      </c>
      <c r="G132" s="10">
        <v>1350</v>
      </c>
      <c r="H132" s="10">
        <v>1</v>
      </c>
      <c r="I132" s="10">
        <v>1</v>
      </c>
      <c r="J132" s="10">
        <v>20</v>
      </c>
      <c r="K132" s="10">
        <f t="shared" si="4"/>
        <v>27</v>
      </c>
      <c r="L132" s="110">
        <f t="shared" si="3"/>
        <v>129</v>
      </c>
      <c r="M132" s="137"/>
    </row>
    <row r="133" spans="1:13" s="115" customFormat="1" ht="15">
      <c r="A133" s="10" t="s">
        <v>274</v>
      </c>
      <c r="B133" s="10" t="s">
        <v>286</v>
      </c>
      <c r="C133" s="10"/>
      <c r="D133" s="32" t="s">
        <v>328</v>
      </c>
      <c r="E133" s="10" t="s">
        <v>216</v>
      </c>
      <c r="F133" s="10" t="s">
        <v>215</v>
      </c>
      <c r="G133" s="10">
        <v>1830</v>
      </c>
      <c r="H133" s="10">
        <v>1</v>
      </c>
      <c r="I133" s="10">
        <v>1</v>
      </c>
      <c r="J133" s="10">
        <v>20</v>
      </c>
      <c r="K133" s="10">
        <f t="shared" si="4"/>
        <v>36.6</v>
      </c>
      <c r="L133" s="110">
        <f t="shared" ref="L133:L196" si="5">1+L132</f>
        <v>130</v>
      </c>
      <c r="M133" s="137"/>
    </row>
    <row r="134" spans="1:13" s="115" customFormat="1" ht="15">
      <c r="A134" s="10" t="s">
        <v>274</v>
      </c>
      <c r="B134" s="10" t="s">
        <v>292</v>
      </c>
      <c r="C134" s="10"/>
      <c r="D134" s="32" t="s">
        <v>310</v>
      </c>
      <c r="E134" s="10" t="s">
        <v>216</v>
      </c>
      <c r="F134" s="10" t="s">
        <v>285</v>
      </c>
      <c r="G134" s="10">
        <v>173</v>
      </c>
      <c r="H134" s="10">
        <v>1</v>
      </c>
      <c r="I134" s="10">
        <v>13</v>
      </c>
      <c r="J134" s="10">
        <v>22</v>
      </c>
      <c r="K134" s="10">
        <f t="shared" si="4"/>
        <v>49.478000000000002</v>
      </c>
      <c r="L134" s="110">
        <f t="shared" si="5"/>
        <v>131</v>
      </c>
      <c r="M134" s="137"/>
    </row>
    <row r="135" spans="1:13" s="115" customFormat="1" ht="15">
      <c r="A135" s="10" t="s">
        <v>274</v>
      </c>
      <c r="B135" s="10" t="s">
        <v>281</v>
      </c>
      <c r="C135" s="10"/>
      <c r="D135" s="32" t="s">
        <v>310</v>
      </c>
      <c r="E135" s="10" t="s">
        <v>216</v>
      </c>
      <c r="F135" s="10" t="s">
        <v>285</v>
      </c>
      <c r="G135" s="10">
        <v>173</v>
      </c>
      <c r="H135" s="10">
        <v>2</v>
      </c>
      <c r="I135" s="10">
        <v>13</v>
      </c>
      <c r="J135" s="10">
        <v>22</v>
      </c>
      <c r="K135" s="10">
        <f t="shared" si="4"/>
        <v>98.956000000000003</v>
      </c>
      <c r="L135" s="110">
        <f t="shared" si="5"/>
        <v>132</v>
      </c>
      <c r="M135" s="137"/>
    </row>
    <row r="136" spans="1:13" s="115" customFormat="1" ht="15">
      <c r="A136" s="10" t="s">
        <v>274</v>
      </c>
      <c r="B136" s="10" t="s">
        <v>287</v>
      </c>
      <c r="C136" s="10"/>
      <c r="D136" s="32" t="s">
        <v>310</v>
      </c>
      <c r="E136" s="10" t="s">
        <v>216</v>
      </c>
      <c r="F136" s="10" t="s">
        <v>285</v>
      </c>
      <c r="G136" s="10">
        <v>173</v>
      </c>
      <c r="H136" s="10">
        <v>4</v>
      </c>
      <c r="I136" s="10">
        <v>13</v>
      </c>
      <c r="J136" s="10">
        <v>22</v>
      </c>
      <c r="K136" s="10">
        <f t="shared" si="4"/>
        <v>197.91200000000001</v>
      </c>
      <c r="L136" s="110">
        <f t="shared" si="5"/>
        <v>133</v>
      </c>
      <c r="M136" s="137"/>
    </row>
    <row r="137" spans="1:13" s="115" customFormat="1" ht="15">
      <c r="A137" s="10" t="s">
        <v>274</v>
      </c>
      <c r="B137" s="10" t="s">
        <v>288</v>
      </c>
      <c r="C137" s="10"/>
      <c r="D137" s="32" t="s">
        <v>310</v>
      </c>
      <c r="E137" s="10" t="s">
        <v>216</v>
      </c>
      <c r="F137" s="10" t="s">
        <v>285</v>
      </c>
      <c r="G137" s="10">
        <v>173</v>
      </c>
      <c r="H137" s="10">
        <v>1</v>
      </c>
      <c r="I137" s="10">
        <v>13</v>
      </c>
      <c r="J137" s="10">
        <v>22</v>
      </c>
      <c r="K137" s="10">
        <f t="shared" si="4"/>
        <v>49.478000000000002</v>
      </c>
      <c r="L137" s="110">
        <f t="shared" si="5"/>
        <v>134</v>
      </c>
      <c r="M137" s="137"/>
    </row>
    <row r="138" spans="1:13" s="115" customFormat="1" ht="15">
      <c r="A138" s="10" t="s">
        <v>274</v>
      </c>
      <c r="B138" s="10" t="s">
        <v>290</v>
      </c>
      <c r="C138" s="10"/>
      <c r="D138" s="32" t="s">
        <v>310</v>
      </c>
      <c r="E138" s="10" t="s">
        <v>216</v>
      </c>
      <c r="F138" s="10" t="s">
        <v>285</v>
      </c>
      <c r="G138" s="10">
        <v>173</v>
      </c>
      <c r="H138" s="10">
        <v>7</v>
      </c>
      <c r="I138" s="10">
        <v>13</v>
      </c>
      <c r="J138" s="10">
        <v>22</v>
      </c>
      <c r="K138" s="10">
        <f t="shared" si="4"/>
        <v>346.346</v>
      </c>
      <c r="L138" s="110">
        <f t="shared" si="5"/>
        <v>135</v>
      </c>
      <c r="M138" s="137"/>
    </row>
    <row r="139" spans="1:13" s="115" customFormat="1" ht="15">
      <c r="A139" s="10" t="s">
        <v>274</v>
      </c>
      <c r="B139" s="10" t="s">
        <v>291</v>
      </c>
      <c r="C139" s="10"/>
      <c r="D139" s="32" t="s">
        <v>310</v>
      </c>
      <c r="E139" s="10" t="s">
        <v>216</v>
      </c>
      <c r="F139" s="10" t="s">
        <v>285</v>
      </c>
      <c r="G139" s="10">
        <v>173</v>
      </c>
      <c r="H139" s="10">
        <v>3</v>
      </c>
      <c r="I139" s="10">
        <v>13</v>
      </c>
      <c r="J139" s="10">
        <v>22</v>
      </c>
      <c r="K139" s="10">
        <f t="shared" si="4"/>
        <v>148.434</v>
      </c>
      <c r="L139" s="110">
        <f t="shared" si="5"/>
        <v>136</v>
      </c>
      <c r="M139" s="137"/>
    </row>
    <row r="140" spans="1:13" s="115" customFormat="1" ht="15">
      <c r="A140" s="10" t="s">
        <v>274</v>
      </c>
      <c r="B140" s="10" t="s">
        <v>296</v>
      </c>
      <c r="C140" s="10"/>
      <c r="D140" s="32" t="s">
        <v>310</v>
      </c>
      <c r="E140" s="10" t="s">
        <v>216</v>
      </c>
      <c r="F140" s="10" t="s">
        <v>285</v>
      </c>
      <c r="G140" s="10">
        <v>173</v>
      </c>
      <c r="H140" s="10">
        <v>49</v>
      </c>
      <c r="I140" s="10">
        <v>13</v>
      </c>
      <c r="J140" s="10">
        <v>22</v>
      </c>
      <c r="K140" s="10">
        <f t="shared" si="4"/>
        <v>2424.422</v>
      </c>
      <c r="L140" s="110">
        <f t="shared" si="5"/>
        <v>137</v>
      </c>
      <c r="M140" s="137"/>
    </row>
    <row r="141" spans="1:13" s="115" customFormat="1" ht="15">
      <c r="A141" s="10" t="s">
        <v>274</v>
      </c>
      <c r="B141" s="10" t="s">
        <v>311</v>
      </c>
      <c r="C141" s="10"/>
      <c r="D141" s="32" t="s">
        <v>310</v>
      </c>
      <c r="E141" s="10" t="s">
        <v>216</v>
      </c>
      <c r="F141" s="10" t="s">
        <v>285</v>
      </c>
      <c r="G141" s="10">
        <v>173</v>
      </c>
      <c r="H141" s="10">
        <v>34</v>
      </c>
      <c r="I141" s="10">
        <v>13</v>
      </c>
      <c r="J141" s="10">
        <v>22</v>
      </c>
      <c r="K141" s="10">
        <f t="shared" si="4"/>
        <v>1682.252</v>
      </c>
      <c r="L141" s="110">
        <f t="shared" si="5"/>
        <v>138</v>
      </c>
      <c r="M141" s="137"/>
    </row>
    <row r="142" spans="1:13" s="115" customFormat="1" ht="15">
      <c r="A142" s="10" t="s">
        <v>274</v>
      </c>
      <c r="B142" s="10" t="s">
        <v>297</v>
      </c>
      <c r="C142" s="10"/>
      <c r="D142" s="32" t="s">
        <v>310</v>
      </c>
      <c r="E142" s="10" t="s">
        <v>216</v>
      </c>
      <c r="F142" s="10" t="s">
        <v>285</v>
      </c>
      <c r="G142" s="10">
        <v>173</v>
      </c>
      <c r="H142" s="10">
        <v>34</v>
      </c>
      <c r="I142" s="10">
        <v>13</v>
      </c>
      <c r="J142" s="10">
        <v>22</v>
      </c>
      <c r="K142" s="10">
        <f t="shared" si="4"/>
        <v>1682.252</v>
      </c>
      <c r="L142" s="110">
        <f t="shared" si="5"/>
        <v>139</v>
      </c>
      <c r="M142" s="137"/>
    </row>
    <row r="143" spans="1:13" s="115" customFormat="1" ht="15">
      <c r="A143" s="10" t="s">
        <v>274</v>
      </c>
      <c r="B143" s="10" t="s">
        <v>331</v>
      </c>
      <c r="C143" s="10"/>
      <c r="D143" s="32" t="s">
        <v>310</v>
      </c>
      <c r="E143" s="10" t="s">
        <v>216</v>
      </c>
      <c r="F143" s="10" t="s">
        <v>285</v>
      </c>
      <c r="G143" s="10">
        <v>173</v>
      </c>
      <c r="H143" s="10">
        <v>6</v>
      </c>
      <c r="I143" s="10">
        <v>13</v>
      </c>
      <c r="J143" s="10">
        <v>22</v>
      </c>
      <c r="K143" s="10">
        <f t="shared" si="4"/>
        <v>296.86799999999999</v>
      </c>
      <c r="L143" s="110">
        <f t="shared" si="5"/>
        <v>140</v>
      </c>
      <c r="M143" s="137"/>
    </row>
    <row r="144" spans="1:13" s="115" customFormat="1" ht="15">
      <c r="A144" s="10" t="s">
        <v>274</v>
      </c>
      <c r="B144" s="10" t="s">
        <v>298</v>
      </c>
      <c r="C144" s="10"/>
      <c r="D144" s="32" t="s">
        <v>310</v>
      </c>
      <c r="E144" s="10" t="s">
        <v>216</v>
      </c>
      <c r="F144" s="10" t="s">
        <v>285</v>
      </c>
      <c r="G144" s="10">
        <v>173</v>
      </c>
      <c r="H144" s="10">
        <v>30</v>
      </c>
      <c r="I144" s="10">
        <v>13</v>
      </c>
      <c r="J144" s="10">
        <v>22</v>
      </c>
      <c r="K144" s="10">
        <f t="shared" si="4"/>
        <v>1484.34</v>
      </c>
      <c r="L144" s="110">
        <f t="shared" si="5"/>
        <v>141</v>
      </c>
      <c r="M144" s="137"/>
    </row>
    <row r="145" spans="1:13" s="115" customFormat="1" ht="15">
      <c r="A145" s="10" t="s">
        <v>274</v>
      </c>
      <c r="B145" s="10" t="s">
        <v>313</v>
      </c>
      <c r="C145" s="10"/>
      <c r="D145" s="32" t="s">
        <v>310</v>
      </c>
      <c r="E145" s="10" t="s">
        <v>216</v>
      </c>
      <c r="F145" s="10" t="s">
        <v>285</v>
      </c>
      <c r="G145" s="10">
        <v>173</v>
      </c>
      <c r="H145" s="10">
        <v>8</v>
      </c>
      <c r="I145" s="10">
        <v>13</v>
      </c>
      <c r="J145" s="10">
        <v>22</v>
      </c>
      <c r="K145" s="10">
        <f t="shared" si="4"/>
        <v>395.82400000000001</v>
      </c>
      <c r="L145" s="110">
        <f t="shared" si="5"/>
        <v>142</v>
      </c>
      <c r="M145" s="137"/>
    </row>
    <row r="146" spans="1:13" s="115" customFormat="1" ht="15">
      <c r="A146" s="10" t="s">
        <v>274</v>
      </c>
      <c r="B146" s="10" t="s">
        <v>313</v>
      </c>
      <c r="C146" s="10"/>
      <c r="D146" s="32" t="s">
        <v>310</v>
      </c>
      <c r="E146" s="10" t="s">
        <v>216</v>
      </c>
      <c r="F146" s="10" t="s">
        <v>285</v>
      </c>
      <c r="G146" s="10">
        <v>173</v>
      </c>
      <c r="H146" s="10">
        <v>6</v>
      </c>
      <c r="I146" s="10">
        <v>13</v>
      </c>
      <c r="J146" s="10">
        <v>22</v>
      </c>
      <c r="K146" s="10">
        <f t="shared" si="4"/>
        <v>296.86799999999999</v>
      </c>
      <c r="L146" s="110">
        <f t="shared" si="5"/>
        <v>143</v>
      </c>
      <c r="M146" s="137"/>
    </row>
    <row r="147" spans="1:13" s="114" customFormat="1" ht="15">
      <c r="A147" s="10" t="s">
        <v>274</v>
      </c>
      <c r="B147" s="10" t="s">
        <v>301</v>
      </c>
      <c r="C147" s="10"/>
      <c r="D147" s="32" t="s">
        <v>310</v>
      </c>
      <c r="E147" s="10" t="s">
        <v>216</v>
      </c>
      <c r="F147" s="10" t="s">
        <v>285</v>
      </c>
      <c r="G147" s="10">
        <v>173</v>
      </c>
      <c r="H147" s="10">
        <v>4</v>
      </c>
      <c r="I147" s="10">
        <v>13</v>
      </c>
      <c r="J147" s="10">
        <v>22</v>
      </c>
      <c r="K147" s="10">
        <f t="shared" si="4"/>
        <v>197.91200000000001</v>
      </c>
      <c r="L147" s="110">
        <f t="shared" si="5"/>
        <v>144</v>
      </c>
      <c r="M147" s="136"/>
    </row>
    <row r="148" spans="1:13" s="114" customFormat="1" ht="15">
      <c r="A148" s="10" t="s">
        <v>274</v>
      </c>
      <c r="B148" s="10" t="s">
        <v>302</v>
      </c>
      <c r="C148" s="10"/>
      <c r="D148" s="32" t="s">
        <v>310</v>
      </c>
      <c r="E148" s="10" t="s">
        <v>216</v>
      </c>
      <c r="F148" s="10" t="s">
        <v>285</v>
      </c>
      <c r="G148" s="10">
        <v>173</v>
      </c>
      <c r="H148" s="10">
        <v>3</v>
      </c>
      <c r="I148" s="10">
        <v>13</v>
      </c>
      <c r="J148" s="10">
        <v>22</v>
      </c>
      <c r="K148" s="10">
        <f t="shared" si="4"/>
        <v>148.434</v>
      </c>
      <c r="L148" s="110">
        <f t="shared" si="5"/>
        <v>145</v>
      </c>
      <c r="M148" s="136"/>
    </row>
    <row r="149" spans="1:13" s="114" customFormat="1" ht="15">
      <c r="A149" s="10" t="s">
        <v>274</v>
      </c>
      <c r="B149" s="10" t="s">
        <v>303</v>
      </c>
      <c r="C149" s="10"/>
      <c r="D149" s="32" t="s">
        <v>310</v>
      </c>
      <c r="E149" s="10" t="s">
        <v>216</v>
      </c>
      <c r="F149" s="10" t="s">
        <v>285</v>
      </c>
      <c r="G149" s="10">
        <v>173</v>
      </c>
      <c r="H149" s="10">
        <v>2</v>
      </c>
      <c r="I149" s="10">
        <v>13</v>
      </c>
      <c r="J149" s="10">
        <v>22</v>
      </c>
      <c r="K149" s="10">
        <f t="shared" si="4"/>
        <v>98.956000000000003</v>
      </c>
      <c r="L149" s="110">
        <f t="shared" si="5"/>
        <v>146</v>
      </c>
      <c r="M149" s="136"/>
    </row>
    <row r="150" spans="1:13" s="114" customFormat="1" ht="15">
      <c r="A150" s="10" t="s">
        <v>274</v>
      </c>
      <c r="B150" s="10" t="s">
        <v>289</v>
      </c>
      <c r="C150" s="10"/>
      <c r="D150" s="32" t="s">
        <v>310</v>
      </c>
      <c r="E150" s="10" t="s">
        <v>216</v>
      </c>
      <c r="F150" s="10" t="s">
        <v>285</v>
      </c>
      <c r="G150" s="10">
        <v>173</v>
      </c>
      <c r="H150" s="10">
        <v>6</v>
      </c>
      <c r="I150" s="10">
        <v>13</v>
      </c>
      <c r="J150" s="10">
        <v>22</v>
      </c>
      <c r="K150" s="10">
        <f t="shared" si="4"/>
        <v>296.86799999999999</v>
      </c>
      <c r="L150" s="110">
        <f t="shared" si="5"/>
        <v>147</v>
      </c>
      <c r="M150" s="136"/>
    </row>
    <row r="151" spans="1:13" s="114" customFormat="1" ht="15">
      <c r="A151" s="10" t="s">
        <v>274</v>
      </c>
      <c r="B151" s="10" t="s">
        <v>286</v>
      </c>
      <c r="C151" s="10"/>
      <c r="D151" s="32" t="s">
        <v>326</v>
      </c>
      <c r="E151" s="10" t="s">
        <v>216</v>
      </c>
      <c r="F151" s="10" t="s">
        <v>215</v>
      </c>
      <c r="G151" s="10">
        <v>1200</v>
      </c>
      <c r="H151" s="10">
        <v>1</v>
      </c>
      <c r="I151" s="10">
        <v>24</v>
      </c>
      <c r="J151" s="10">
        <v>30</v>
      </c>
      <c r="K151" s="10">
        <f t="shared" si="4"/>
        <v>864</v>
      </c>
      <c r="L151" s="110">
        <f t="shared" si="5"/>
        <v>148</v>
      </c>
      <c r="M151" s="136"/>
    </row>
    <row r="152" spans="1:13" s="114" customFormat="1" ht="15">
      <c r="A152" s="10" t="s">
        <v>274</v>
      </c>
      <c r="B152" s="10" t="s">
        <v>304</v>
      </c>
      <c r="C152" s="10"/>
      <c r="D152" s="32" t="s">
        <v>320</v>
      </c>
      <c r="E152" s="10" t="s">
        <v>216</v>
      </c>
      <c r="F152" s="10" t="s">
        <v>285</v>
      </c>
      <c r="G152" s="10">
        <v>95</v>
      </c>
      <c r="H152" s="10">
        <v>3</v>
      </c>
      <c r="I152" s="10">
        <v>24</v>
      </c>
      <c r="J152" s="10">
        <v>30</v>
      </c>
      <c r="K152" s="10">
        <f t="shared" si="4"/>
        <v>205.2</v>
      </c>
      <c r="L152" s="110">
        <f t="shared" si="5"/>
        <v>149</v>
      </c>
      <c r="M152" s="136"/>
    </row>
    <row r="153" spans="1:13" s="114" customFormat="1" ht="15">
      <c r="A153" s="10" t="s">
        <v>274</v>
      </c>
      <c r="B153" s="10" t="s">
        <v>294</v>
      </c>
      <c r="C153" s="10"/>
      <c r="D153" s="32" t="s">
        <v>323</v>
      </c>
      <c r="E153" s="10" t="s">
        <v>216</v>
      </c>
      <c r="F153" s="10" t="s">
        <v>285</v>
      </c>
      <c r="G153" s="10">
        <v>2400</v>
      </c>
      <c r="H153" s="10">
        <v>1</v>
      </c>
      <c r="I153" s="10">
        <v>2</v>
      </c>
      <c r="J153" s="10">
        <v>22</v>
      </c>
      <c r="K153" s="10">
        <f t="shared" si="4"/>
        <v>105.6</v>
      </c>
      <c r="L153" s="110">
        <f t="shared" si="5"/>
        <v>150</v>
      </c>
      <c r="M153" s="136"/>
    </row>
    <row r="154" spans="1:13" s="114" customFormat="1" ht="15">
      <c r="A154" s="10" t="s">
        <v>274</v>
      </c>
      <c r="B154" s="10" t="s">
        <v>295</v>
      </c>
      <c r="C154" s="10"/>
      <c r="D154" s="32" t="s">
        <v>323</v>
      </c>
      <c r="E154" s="10" t="s">
        <v>216</v>
      </c>
      <c r="F154" s="10" t="s">
        <v>285</v>
      </c>
      <c r="G154" s="10">
        <v>2400</v>
      </c>
      <c r="H154" s="10">
        <v>1</v>
      </c>
      <c r="I154" s="10">
        <v>2</v>
      </c>
      <c r="J154" s="10">
        <v>22</v>
      </c>
      <c r="K154" s="10">
        <f t="shared" si="4"/>
        <v>105.6</v>
      </c>
      <c r="L154" s="110">
        <f t="shared" si="5"/>
        <v>151</v>
      </c>
      <c r="M154" s="136"/>
    </row>
    <row r="155" spans="1:13" s="114" customFormat="1" ht="15">
      <c r="A155" s="10" t="s">
        <v>274</v>
      </c>
      <c r="B155" s="10" t="s">
        <v>299</v>
      </c>
      <c r="C155" s="10"/>
      <c r="D155" s="32" t="s">
        <v>323</v>
      </c>
      <c r="E155" s="10" t="s">
        <v>216</v>
      </c>
      <c r="F155" s="10" t="s">
        <v>285</v>
      </c>
      <c r="G155" s="10">
        <v>2400</v>
      </c>
      <c r="H155" s="10">
        <v>1</v>
      </c>
      <c r="I155" s="10">
        <v>2</v>
      </c>
      <c r="J155" s="10">
        <v>22</v>
      </c>
      <c r="K155" s="10">
        <f t="shared" si="4"/>
        <v>105.6</v>
      </c>
      <c r="L155" s="110">
        <f t="shared" si="5"/>
        <v>152</v>
      </c>
      <c r="M155" s="136"/>
    </row>
    <row r="156" spans="1:13" s="115" customFormat="1" ht="15">
      <c r="A156" s="10" t="s">
        <v>274</v>
      </c>
      <c r="B156" s="10" t="s">
        <v>300</v>
      </c>
      <c r="C156" s="10"/>
      <c r="D156" s="32" t="s">
        <v>323</v>
      </c>
      <c r="E156" s="10" t="s">
        <v>216</v>
      </c>
      <c r="F156" s="10" t="s">
        <v>285</v>
      </c>
      <c r="G156" s="10">
        <v>2400</v>
      </c>
      <c r="H156" s="10">
        <v>1</v>
      </c>
      <c r="I156" s="10">
        <v>2</v>
      </c>
      <c r="J156" s="10">
        <v>22</v>
      </c>
      <c r="K156" s="10">
        <f t="shared" si="4"/>
        <v>105.6</v>
      </c>
      <c r="L156" s="110">
        <f t="shared" si="5"/>
        <v>153</v>
      </c>
      <c r="M156" s="137"/>
    </row>
    <row r="157" spans="1:13" s="115" customFormat="1" ht="15">
      <c r="A157" s="10" t="s">
        <v>274</v>
      </c>
      <c r="B157" s="10" t="s">
        <v>313</v>
      </c>
      <c r="C157" s="10"/>
      <c r="D157" s="32" t="s">
        <v>322</v>
      </c>
      <c r="E157" s="10" t="s">
        <v>216</v>
      </c>
      <c r="F157" s="10" t="s">
        <v>285</v>
      </c>
      <c r="G157" s="10">
        <v>170</v>
      </c>
      <c r="H157" s="10">
        <v>3</v>
      </c>
      <c r="I157" s="10">
        <v>24</v>
      </c>
      <c r="J157" s="10">
        <v>30</v>
      </c>
      <c r="K157" s="10">
        <f t="shared" si="4"/>
        <v>367.2</v>
      </c>
      <c r="L157" s="110">
        <f t="shared" si="5"/>
        <v>154</v>
      </c>
      <c r="M157" s="137"/>
    </row>
    <row r="158" spans="1:13" s="115" customFormat="1" ht="15">
      <c r="A158" s="10" t="s">
        <v>274</v>
      </c>
      <c r="B158" s="10" t="s">
        <v>313</v>
      </c>
      <c r="C158" s="10"/>
      <c r="D158" s="32" t="s">
        <v>321</v>
      </c>
      <c r="E158" s="10" t="s">
        <v>216</v>
      </c>
      <c r="F158" s="10" t="s">
        <v>285</v>
      </c>
      <c r="G158" s="10">
        <v>295</v>
      </c>
      <c r="H158" s="10">
        <v>2</v>
      </c>
      <c r="I158" s="10">
        <v>24</v>
      </c>
      <c r="J158" s="10">
        <v>30</v>
      </c>
      <c r="K158" s="10">
        <f t="shared" si="4"/>
        <v>424.8</v>
      </c>
      <c r="L158" s="110">
        <f t="shared" si="5"/>
        <v>155</v>
      </c>
      <c r="M158" s="137"/>
    </row>
    <row r="159" spans="1:13" s="115" customFormat="1" ht="15">
      <c r="A159" s="10" t="s">
        <v>274</v>
      </c>
      <c r="B159" s="10" t="s">
        <v>304</v>
      </c>
      <c r="C159" s="10"/>
      <c r="D159" s="32" t="s">
        <v>495</v>
      </c>
      <c r="E159" s="10" t="s">
        <v>216</v>
      </c>
      <c r="F159" s="10" t="s">
        <v>285</v>
      </c>
      <c r="G159" s="10">
        <v>95</v>
      </c>
      <c r="H159" s="10">
        <v>7</v>
      </c>
      <c r="I159" s="10">
        <v>24</v>
      </c>
      <c r="J159" s="10">
        <v>30</v>
      </c>
      <c r="K159" s="10">
        <f t="shared" si="4"/>
        <v>478.8</v>
      </c>
      <c r="L159" s="110">
        <f t="shared" si="5"/>
        <v>156</v>
      </c>
      <c r="M159" s="137"/>
    </row>
    <row r="160" spans="1:13" s="115" customFormat="1" ht="15">
      <c r="A160" s="10" t="s">
        <v>274</v>
      </c>
      <c r="B160" s="10" t="s">
        <v>313</v>
      </c>
      <c r="C160" s="10"/>
      <c r="D160" s="32" t="s">
        <v>495</v>
      </c>
      <c r="E160" s="10" t="s">
        <v>216</v>
      </c>
      <c r="F160" s="10" t="s">
        <v>285</v>
      </c>
      <c r="G160" s="10">
        <v>95</v>
      </c>
      <c r="H160" s="10">
        <v>6</v>
      </c>
      <c r="I160" s="10">
        <v>24</v>
      </c>
      <c r="J160" s="10">
        <v>30</v>
      </c>
      <c r="K160" s="10">
        <f t="shared" si="4"/>
        <v>410.4</v>
      </c>
      <c r="L160" s="110">
        <f t="shared" si="5"/>
        <v>157</v>
      </c>
      <c r="M160" s="137"/>
    </row>
    <row r="161" spans="1:13" s="115" customFormat="1" ht="15">
      <c r="A161" s="10" t="s">
        <v>274</v>
      </c>
      <c r="B161" s="10" t="s">
        <v>313</v>
      </c>
      <c r="C161" s="10"/>
      <c r="D161" s="32" t="s">
        <v>314</v>
      </c>
      <c r="E161" s="10" t="s">
        <v>216</v>
      </c>
      <c r="F161" s="10" t="s">
        <v>285</v>
      </c>
      <c r="G161" s="10">
        <v>85</v>
      </c>
      <c r="H161" s="10">
        <v>1</v>
      </c>
      <c r="I161" s="10">
        <v>8</v>
      </c>
      <c r="J161" s="10">
        <v>22</v>
      </c>
      <c r="K161" s="10">
        <f t="shared" si="4"/>
        <v>14.96</v>
      </c>
      <c r="L161" s="110">
        <f t="shared" si="5"/>
        <v>158</v>
      </c>
      <c r="M161" s="137"/>
    </row>
    <row r="162" spans="1:13" s="115" customFormat="1" ht="15">
      <c r="A162" s="42" t="s">
        <v>342</v>
      </c>
      <c r="B162" s="42" t="s">
        <v>377</v>
      </c>
      <c r="C162" s="42"/>
      <c r="D162" s="48" t="s">
        <v>336</v>
      </c>
      <c r="E162" s="42" t="s">
        <v>216</v>
      </c>
      <c r="F162" s="42" t="s">
        <v>4</v>
      </c>
      <c r="G162" s="42">
        <v>18300</v>
      </c>
      <c r="H162" s="42">
        <v>1</v>
      </c>
      <c r="I162" s="42">
        <v>12</v>
      </c>
      <c r="J162" s="42">
        <v>20.5</v>
      </c>
      <c r="K162" s="42">
        <f t="shared" si="4"/>
        <v>4501.8</v>
      </c>
      <c r="L162" s="110">
        <f t="shared" si="5"/>
        <v>159</v>
      </c>
      <c r="M162" s="137"/>
    </row>
    <row r="163" spans="1:13" s="115" customFormat="1" ht="15">
      <c r="A163" s="42" t="s">
        <v>342</v>
      </c>
      <c r="B163" s="42" t="s">
        <v>378</v>
      </c>
      <c r="C163" s="42"/>
      <c r="D163" s="48" t="s">
        <v>336</v>
      </c>
      <c r="E163" s="42" t="s">
        <v>216</v>
      </c>
      <c r="F163" s="42" t="s">
        <v>4</v>
      </c>
      <c r="G163" s="42">
        <v>18300</v>
      </c>
      <c r="H163" s="42">
        <v>1</v>
      </c>
      <c r="I163" s="42">
        <v>12</v>
      </c>
      <c r="J163" s="42">
        <v>20.5</v>
      </c>
      <c r="K163" s="42">
        <f t="shared" si="4"/>
        <v>4501.8</v>
      </c>
      <c r="L163" s="110">
        <f t="shared" si="5"/>
        <v>160</v>
      </c>
      <c r="M163" s="137"/>
    </row>
    <row r="164" spans="1:13" s="115" customFormat="1" ht="15">
      <c r="A164" s="42" t="s">
        <v>342</v>
      </c>
      <c r="B164" s="42" t="s">
        <v>381</v>
      </c>
      <c r="C164" s="42"/>
      <c r="D164" s="48" t="s">
        <v>336</v>
      </c>
      <c r="E164" s="42" t="s">
        <v>216</v>
      </c>
      <c r="F164" s="42" t="s">
        <v>4</v>
      </c>
      <c r="G164" s="42">
        <v>18300</v>
      </c>
      <c r="H164" s="42">
        <v>1</v>
      </c>
      <c r="I164" s="42">
        <v>12</v>
      </c>
      <c r="J164" s="42">
        <v>20.5</v>
      </c>
      <c r="K164" s="42">
        <f t="shared" si="4"/>
        <v>4501.8</v>
      </c>
      <c r="L164" s="110">
        <f t="shared" si="5"/>
        <v>161</v>
      </c>
      <c r="M164" s="137"/>
    </row>
    <row r="165" spans="1:13" s="115" customFormat="1" thickBot="1">
      <c r="A165" s="42" t="s">
        <v>342</v>
      </c>
      <c r="B165" s="42" t="s">
        <v>382</v>
      </c>
      <c r="C165" s="42"/>
      <c r="D165" s="48" t="s">
        <v>336</v>
      </c>
      <c r="E165" s="42" t="s">
        <v>216</v>
      </c>
      <c r="F165" s="42" t="s">
        <v>4</v>
      </c>
      <c r="G165" s="42">
        <v>18300</v>
      </c>
      <c r="H165" s="42">
        <v>1</v>
      </c>
      <c r="I165" s="42">
        <v>12</v>
      </c>
      <c r="J165" s="42">
        <v>20.5</v>
      </c>
      <c r="K165" s="42">
        <f t="shared" si="4"/>
        <v>4501.8</v>
      </c>
      <c r="L165" s="110">
        <f t="shared" si="5"/>
        <v>162</v>
      </c>
      <c r="M165" s="137"/>
    </row>
    <row r="166" spans="1:13" s="116" customFormat="1" ht="16.5" thickTop="1" thickBot="1">
      <c r="A166" s="52" t="s">
        <v>342</v>
      </c>
      <c r="B166" s="52" t="s">
        <v>388</v>
      </c>
      <c r="C166" s="52"/>
      <c r="D166" s="59" t="s">
        <v>308</v>
      </c>
      <c r="E166" s="52" t="s">
        <v>216</v>
      </c>
      <c r="F166" s="52" t="s">
        <v>285</v>
      </c>
      <c r="G166" s="52">
        <v>100</v>
      </c>
      <c r="H166" s="52">
        <v>1</v>
      </c>
      <c r="I166" s="42">
        <v>8</v>
      </c>
      <c r="J166" s="42">
        <v>22</v>
      </c>
      <c r="K166" s="52">
        <f t="shared" si="4"/>
        <v>17.600000000000001</v>
      </c>
      <c r="L166" s="110">
        <f t="shared" si="5"/>
        <v>163</v>
      </c>
      <c r="M166" s="138"/>
    </row>
    <row r="167" spans="1:13" s="116" customFormat="1" ht="16.5" thickTop="1" thickBot="1">
      <c r="A167" s="52" t="s">
        <v>342</v>
      </c>
      <c r="B167" s="52" t="s">
        <v>389</v>
      </c>
      <c r="C167" s="52"/>
      <c r="D167" s="59" t="s">
        <v>308</v>
      </c>
      <c r="E167" s="52" t="s">
        <v>216</v>
      </c>
      <c r="F167" s="52" t="s">
        <v>285</v>
      </c>
      <c r="G167" s="52">
        <v>100</v>
      </c>
      <c r="H167" s="52">
        <v>1</v>
      </c>
      <c r="I167" s="42">
        <v>8</v>
      </c>
      <c r="J167" s="42">
        <v>22</v>
      </c>
      <c r="K167" s="52">
        <f t="shared" si="4"/>
        <v>17.600000000000001</v>
      </c>
      <c r="L167" s="110">
        <f t="shared" si="5"/>
        <v>164</v>
      </c>
      <c r="M167" s="138"/>
    </row>
    <row r="168" spans="1:13" s="116" customFormat="1" ht="16.5" thickTop="1" thickBot="1">
      <c r="A168" s="52" t="s">
        <v>342</v>
      </c>
      <c r="B168" s="52" t="s">
        <v>379</v>
      </c>
      <c r="C168" s="52"/>
      <c r="D168" s="59" t="s">
        <v>337</v>
      </c>
      <c r="E168" s="52" t="s">
        <v>216</v>
      </c>
      <c r="F168" s="52" t="s">
        <v>4</v>
      </c>
      <c r="G168" s="52">
        <v>22875</v>
      </c>
      <c r="H168" s="52">
        <v>1</v>
      </c>
      <c r="I168" s="42">
        <v>12</v>
      </c>
      <c r="J168" s="42">
        <v>20.5</v>
      </c>
      <c r="K168" s="52">
        <f t="shared" si="4"/>
        <v>5627.25</v>
      </c>
      <c r="L168" s="110">
        <f t="shared" si="5"/>
        <v>165</v>
      </c>
      <c r="M168" s="138"/>
    </row>
    <row r="169" spans="1:13" s="116" customFormat="1" ht="16.5" thickTop="1" thickBot="1">
      <c r="A169" s="52" t="s">
        <v>342</v>
      </c>
      <c r="B169" s="52" t="s">
        <v>389</v>
      </c>
      <c r="C169" s="52"/>
      <c r="D169" s="59" t="s">
        <v>308</v>
      </c>
      <c r="E169" s="52" t="s">
        <v>216</v>
      </c>
      <c r="F169" s="52" t="s">
        <v>285</v>
      </c>
      <c r="G169" s="52">
        <v>100</v>
      </c>
      <c r="H169" s="52">
        <v>1</v>
      </c>
      <c r="I169" s="42">
        <v>8</v>
      </c>
      <c r="J169" s="42">
        <v>22</v>
      </c>
      <c r="K169" s="52">
        <f t="shared" si="4"/>
        <v>17.600000000000001</v>
      </c>
      <c r="L169" s="110">
        <f t="shared" si="5"/>
        <v>166</v>
      </c>
      <c r="M169" s="138"/>
    </row>
    <row r="170" spans="1:13" s="116" customFormat="1" ht="16.5" thickTop="1" thickBot="1">
      <c r="A170" s="52" t="s">
        <v>342</v>
      </c>
      <c r="B170" s="52" t="s">
        <v>380</v>
      </c>
      <c r="C170" s="52"/>
      <c r="D170" s="59" t="s">
        <v>337</v>
      </c>
      <c r="E170" s="52" t="s">
        <v>216</v>
      </c>
      <c r="F170" s="52" t="s">
        <v>4</v>
      </c>
      <c r="G170" s="52">
        <v>22875</v>
      </c>
      <c r="H170" s="52">
        <v>1</v>
      </c>
      <c r="I170" s="42">
        <v>12</v>
      </c>
      <c r="J170" s="42">
        <v>20.5</v>
      </c>
      <c r="K170" s="52">
        <f t="shared" si="4"/>
        <v>5627.25</v>
      </c>
      <c r="L170" s="110">
        <f t="shared" si="5"/>
        <v>167</v>
      </c>
      <c r="M170" s="138"/>
    </row>
    <row r="171" spans="1:13" s="116" customFormat="1" ht="16.5" thickTop="1" thickBot="1">
      <c r="A171" s="52" t="s">
        <v>342</v>
      </c>
      <c r="B171" s="52" t="s">
        <v>389</v>
      </c>
      <c r="C171" s="52"/>
      <c r="D171" s="59" t="s">
        <v>308</v>
      </c>
      <c r="E171" s="52" t="s">
        <v>216</v>
      </c>
      <c r="F171" s="52" t="s">
        <v>285</v>
      </c>
      <c r="G171" s="52">
        <v>100</v>
      </c>
      <c r="H171" s="52">
        <v>1</v>
      </c>
      <c r="I171" s="42">
        <v>8</v>
      </c>
      <c r="J171" s="42">
        <v>22</v>
      </c>
      <c r="K171" s="52">
        <f t="shared" si="4"/>
        <v>17.600000000000001</v>
      </c>
      <c r="L171" s="110">
        <f t="shared" si="5"/>
        <v>168</v>
      </c>
      <c r="M171" s="138"/>
    </row>
    <row r="172" spans="1:13" s="116" customFormat="1" ht="16.5" thickTop="1" thickBot="1">
      <c r="A172" s="52" t="s">
        <v>342</v>
      </c>
      <c r="B172" s="52" t="s">
        <v>384</v>
      </c>
      <c r="C172" s="52"/>
      <c r="D172" s="59" t="s">
        <v>337</v>
      </c>
      <c r="E172" s="52" t="s">
        <v>216</v>
      </c>
      <c r="F172" s="52" t="s">
        <v>4</v>
      </c>
      <c r="G172" s="52">
        <v>22875</v>
      </c>
      <c r="H172" s="52">
        <v>1</v>
      </c>
      <c r="I172" s="42">
        <v>12</v>
      </c>
      <c r="J172" s="42">
        <v>20.5</v>
      </c>
      <c r="K172" s="52">
        <f t="shared" si="4"/>
        <v>5627.25</v>
      </c>
      <c r="L172" s="110">
        <f t="shared" si="5"/>
        <v>169</v>
      </c>
      <c r="M172" s="138"/>
    </row>
    <row r="173" spans="1:13" s="116" customFormat="1" ht="16.5" thickTop="1" thickBot="1">
      <c r="A173" s="52" t="s">
        <v>342</v>
      </c>
      <c r="B173" s="52" t="s">
        <v>389</v>
      </c>
      <c r="C173" s="52"/>
      <c r="D173" s="59" t="s">
        <v>308</v>
      </c>
      <c r="E173" s="52" t="s">
        <v>216</v>
      </c>
      <c r="F173" s="52" t="s">
        <v>285</v>
      </c>
      <c r="G173" s="52">
        <v>100</v>
      </c>
      <c r="H173" s="52">
        <v>1</v>
      </c>
      <c r="I173" s="42">
        <v>8</v>
      </c>
      <c r="J173" s="42">
        <v>22</v>
      </c>
      <c r="K173" s="52">
        <f t="shared" si="4"/>
        <v>17.600000000000001</v>
      </c>
      <c r="L173" s="110">
        <f t="shared" si="5"/>
        <v>170</v>
      </c>
      <c r="M173" s="138"/>
    </row>
    <row r="174" spans="1:13" s="116" customFormat="1" ht="16.5" thickTop="1" thickBot="1">
      <c r="A174" s="52" t="s">
        <v>342</v>
      </c>
      <c r="B174" s="52" t="s">
        <v>383</v>
      </c>
      <c r="C174" s="52"/>
      <c r="D174" s="59" t="s">
        <v>337</v>
      </c>
      <c r="E174" s="52" t="s">
        <v>216</v>
      </c>
      <c r="F174" s="52" t="s">
        <v>4</v>
      </c>
      <c r="G174" s="52">
        <v>22875</v>
      </c>
      <c r="H174" s="52">
        <v>1</v>
      </c>
      <c r="I174" s="42">
        <v>12</v>
      </c>
      <c r="J174" s="42">
        <v>20.5</v>
      </c>
      <c r="K174" s="52">
        <f t="shared" si="4"/>
        <v>5627.25</v>
      </c>
      <c r="L174" s="110">
        <f t="shared" si="5"/>
        <v>171</v>
      </c>
      <c r="M174" s="138"/>
    </row>
    <row r="175" spans="1:13" s="116" customFormat="1" ht="16.5" thickTop="1" thickBot="1">
      <c r="A175" s="52" t="s">
        <v>342</v>
      </c>
      <c r="B175" s="52" t="s">
        <v>389</v>
      </c>
      <c r="C175" s="52"/>
      <c r="D175" s="59" t="s">
        <v>308</v>
      </c>
      <c r="E175" s="52" t="s">
        <v>216</v>
      </c>
      <c r="F175" s="52" t="s">
        <v>285</v>
      </c>
      <c r="G175" s="52">
        <v>100</v>
      </c>
      <c r="H175" s="52">
        <v>1</v>
      </c>
      <c r="I175" s="42">
        <v>8</v>
      </c>
      <c r="J175" s="42">
        <v>22</v>
      </c>
      <c r="K175" s="52">
        <f t="shared" si="4"/>
        <v>17.600000000000001</v>
      </c>
      <c r="L175" s="110">
        <f t="shared" si="5"/>
        <v>172</v>
      </c>
      <c r="M175" s="138"/>
    </row>
    <row r="176" spans="1:13" s="116" customFormat="1" ht="16.5" thickTop="1" thickBot="1">
      <c r="A176" s="52" t="s">
        <v>342</v>
      </c>
      <c r="B176" s="52" t="s">
        <v>343</v>
      </c>
      <c r="C176" s="52"/>
      <c r="D176" s="59" t="s">
        <v>471</v>
      </c>
      <c r="E176" s="52" t="s">
        <v>216</v>
      </c>
      <c r="F176" s="52" t="s">
        <v>285</v>
      </c>
      <c r="G176" s="52">
        <v>45</v>
      </c>
      <c r="H176" s="52">
        <v>1</v>
      </c>
      <c r="I176" s="42">
        <v>24</v>
      </c>
      <c r="J176" s="42">
        <v>30</v>
      </c>
      <c r="K176" s="52">
        <f t="shared" si="4"/>
        <v>32.4</v>
      </c>
      <c r="L176" s="110">
        <f t="shared" si="5"/>
        <v>173</v>
      </c>
      <c r="M176" s="138"/>
    </row>
    <row r="177" spans="1:13" s="116" customFormat="1" ht="16.5" thickTop="1" thickBot="1">
      <c r="A177" s="52" t="s">
        <v>342</v>
      </c>
      <c r="B177" s="52" t="s">
        <v>390</v>
      </c>
      <c r="C177" s="52"/>
      <c r="D177" s="59" t="s">
        <v>308</v>
      </c>
      <c r="E177" s="52" t="s">
        <v>216</v>
      </c>
      <c r="F177" s="52" t="s">
        <v>285</v>
      </c>
      <c r="G177" s="52">
        <v>100</v>
      </c>
      <c r="H177" s="52">
        <v>1</v>
      </c>
      <c r="I177" s="42">
        <v>8</v>
      </c>
      <c r="J177" s="42">
        <v>22</v>
      </c>
      <c r="K177" s="52">
        <f t="shared" si="4"/>
        <v>17.600000000000001</v>
      </c>
      <c r="L177" s="110">
        <f t="shared" si="5"/>
        <v>174</v>
      </c>
      <c r="M177" s="138"/>
    </row>
    <row r="178" spans="1:13" s="116" customFormat="1" ht="16.5" thickTop="1" thickBot="1">
      <c r="A178" s="52" t="s">
        <v>342</v>
      </c>
      <c r="B178" s="52" t="s">
        <v>390</v>
      </c>
      <c r="C178" s="52"/>
      <c r="D178" s="59" t="s">
        <v>308</v>
      </c>
      <c r="E178" s="52" t="s">
        <v>216</v>
      </c>
      <c r="F178" s="52" t="s">
        <v>285</v>
      </c>
      <c r="G178" s="52">
        <v>100</v>
      </c>
      <c r="H178" s="52">
        <v>1</v>
      </c>
      <c r="I178" s="42">
        <v>8</v>
      </c>
      <c r="J178" s="42">
        <v>22</v>
      </c>
      <c r="K178" s="52">
        <f t="shared" si="4"/>
        <v>17.600000000000001</v>
      </c>
      <c r="L178" s="110">
        <f t="shared" si="5"/>
        <v>175</v>
      </c>
      <c r="M178" s="138"/>
    </row>
    <row r="179" spans="1:13" s="116" customFormat="1" ht="16.5" thickTop="1" thickBot="1">
      <c r="A179" s="52" t="s">
        <v>342</v>
      </c>
      <c r="B179" s="52" t="s">
        <v>390</v>
      </c>
      <c r="C179" s="52"/>
      <c r="D179" s="59" t="s">
        <v>308</v>
      </c>
      <c r="E179" s="52" t="s">
        <v>216</v>
      </c>
      <c r="F179" s="52" t="s">
        <v>285</v>
      </c>
      <c r="G179" s="52">
        <v>100</v>
      </c>
      <c r="H179" s="52">
        <v>1</v>
      </c>
      <c r="I179" s="42">
        <v>8</v>
      </c>
      <c r="J179" s="42">
        <v>22</v>
      </c>
      <c r="K179" s="52">
        <f t="shared" si="4"/>
        <v>17.600000000000001</v>
      </c>
      <c r="L179" s="110">
        <f t="shared" si="5"/>
        <v>176</v>
      </c>
      <c r="M179" s="138"/>
    </row>
    <row r="180" spans="1:13" s="116" customFormat="1" ht="16.5" thickTop="1" thickBot="1">
      <c r="A180" s="52" t="s">
        <v>342</v>
      </c>
      <c r="B180" s="52" t="s">
        <v>390</v>
      </c>
      <c r="C180" s="52"/>
      <c r="D180" s="59" t="s">
        <v>308</v>
      </c>
      <c r="E180" s="52" t="s">
        <v>216</v>
      </c>
      <c r="F180" s="52" t="s">
        <v>285</v>
      </c>
      <c r="G180" s="52">
        <v>100</v>
      </c>
      <c r="H180" s="52">
        <v>1</v>
      </c>
      <c r="I180" s="42">
        <v>8</v>
      </c>
      <c r="J180" s="42">
        <v>22</v>
      </c>
      <c r="K180" s="52">
        <f t="shared" si="4"/>
        <v>17.600000000000001</v>
      </c>
      <c r="L180" s="110">
        <f t="shared" si="5"/>
        <v>177</v>
      </c>
      <c r="M180" s="138"/>
    </row>
    <row r="181" spans="1:13" s="116" customFormat="1" ht="16.5" thickTop="1" thickBot="1">
      <c r="A181" s="52" t="s">
        <v>342</v>
      </c>
      <c r="B181" s="52" t="s">
        <v>390</v>
      </c>
      <c r="C181" s="52"/>
      <c r="D181" s="59" t="s">
        <v>308</v>
      </c>
      <c r="E181" s="52" t="s">
        <v>216</v>
      </c>
      <c r="F181" s="52" t="s">
        <v>285</v>
      </c>
      <c r="G181" s="52">
        <v>100</v>
      </c>
      <c r="H181" s="52">
        <v>1</v>
      </c>
      <c r="I181" s="42">
        <v>8</v>
      </c>
      <c r="J181" s="42">
        <v>22</v>
      </c>
      <c r="K181" s="52">
        <f t="shared" si="4"/>
        <v>17.600000000000001</v>
      </c>
      <c r="L181" s="110">
        <f t="shared" si="5"/>
        <v>178</v>
      </c>
      <c r="M181" s="138"/>
    </row>
    <row r="182" spans="1:13" s="116" customFormat="1" ht="16.5" thickTop="1" thickBot="1">
      <c r="A182" s="52" t="s">
        <v>342</v>
      </c>
      <c r="B182" s="52" t="s">
        <v>390</v>
      </c>
      <c r="C182" s="52"/>
      <c r="D182" s="59" t="s">
        <v>308</v>
      </c>
      <c r="E182" s="52" t="s">
        <v>216</v>
      </c>
      <c r="F182" s="52" t="s">
        <v>285</v>
      </c>
      <c r="G182" s="52">
        <v>100</v>
      </c>
      <c r="H182" s="52">
        <v>1</v>
      </c>
      <c r="I182" s="42">
        <v>8</v>
      </c>
      <c r="J182" s="42">
        <v>22</v>
      </c>
      <c r="K182" s="52">
        <f t="shared" si="4"/>
        <v>17.600000000000001</v>
      </c>
      <c r="L182" s="110">
        <f t="shared" si="5"/>
        <v>179</v>
      </c>
      <c r="M182" s="138"/>
    </row>
    <row r="183" spans="1:13" s="116" customFormat="1" ht="16.5" thickTop="1" thickBot="1">
      <c r="A183" s="52" t="s">
        <v>342</v>
      </c>
      <c r="B183" s="52" t="s">
        <v>343</v>
      </c>
      <c r="C183" s="52"/>
      <c r="D183" s="59" t="s">
        <v>408</v>
      </c>
      <c r="E183" s="52" t="s">
        <v>216</v>
      </c>
      <c r="F183" s="52" t="s">
        <v>285</v>
      </c>
      <c r="G183" s="52">
        <v>42</v>
      </c>
      <c r="H183" s="52">
        <v>7</v>
      </c>
      <c r="I183" s="42">
        <v>24</v>
      </c>
      <c r="J183" s="42">
        <v>30</v>
      </c>
      <c r="K183" s="52">
        <f t="shared" si="4"/>
        <v>211.68</v>
      </c>
      <c r="L183" s="110">
        <f t="shared" si="5"/>
        <v>180</v>
      </c>
      <c r="M183" s="138"/>
    </row>
    <row r="184" spans="1:13" s="116" customFormat="1" ht="16.5" thickTop="1" thickBot="1">
      <c r="A184" s="52" t="s">
        <v>342</v>
      </c>
      <c r="B184" s="52" t="s">
        <v>283</v>
      </c>
      <c r="C184" s="52"/>
      <c r="D184" s="59" t="s">
        <v>408</v>
      </c>
      <c r="E184" s="52" t="s">
        <v>216</v>
      </c>
      <c r="F184" s="52" t="s">
        <v>285</v>
      </c>
      <c r="G184" s="52">
        <v>42</v>
      </c>
      <c r="H184" s="52">
        <v>7</v>
      </c>
      <c r="I184" s="42">
        <v>24</v>
      </c>
      <c r="J184" s="42">
        <v>30</v>
      </c>
      <c r="K184" s="52">
        <f t="shared" si="4"/>
        <v>211.68</v>
      </c>
      <c r="L184" s="110">
        <f t="shared" si="5"/>
        <v>181</v>
      </c>
      <c r="M184" s="138"/>
    </row>
    <row r="185" spans="1:13" s="116" customFormat="1" ht="16.5" thickTop="1" thickBot="1">
      <c r="A185" s="52" t="s">
        <v>342</v>
      </c>
      <c r="B185" s="52" t="s">
        <v>286</v>
      </c>
      <c r="C185" s="52"/>
      <c r="D185" s="59" t="s">
        <v>327</v>
      </c>
      <c r="E185" s="52" t="s">
        <v>216</v>
      </c>
      <c r="F185" s="52" t="s">
        <v>215</v>
      </c>
      <c r="G185" s="52">
        <v>600</v>
      </c>
      <c r="H185" s="52">
        <v>1</v>
      </c>
      <c r="I185" s="42">
        <v>24</v>
      </c>
      <c r="J185" s="42">
        <v>30</v>
      </c>
      <c r="K185" s="52">
        <f t="shared" si="4"/>
        <v>432</v>
      </c>
      <c r="L185" s="110">
        <f t="shared" si="5"/>
        <v>182</v>
      </c>
      <c r="M185" s="138"/>
    </row>
    <row r="186" spans="1:13" s="116" customFormat="1" ht="16.5" thickTop="1" thickBot="1">
      <c r="A186" s="52" t="s">
        <v>342</v>
      </c>
      <c r="B186" s="52" t="s">
        <v>385</v>
      </c>
      <c r="C186" s="52"/>
      <c r="D186" s="59" t="s">
        <v>327</v>
      </c>
      <c r="E186" s="52" t="s">
        <v>216</v>
      </c>
      <c r="F186" s="52" t="s">
        <v>215</v>
      </c>
      <c r="G186" s="52">
        <v>600</v>
      </c>
      <c r="H186" s="52">
        <v>1</v>
      </c>
      <c r="I186" s="42">
        <v>24</v>
      </c>
      <c r="J186" s="42">
        <v>30</v>
      </c>
      <c r="K186" s="52">
        <f t="shared" si="4"/>
        <v>432</v>
      </c>
      <c r="L186" s="110">
        <f t="shared" si="5"/>
        <v>183</v>
      </c>
      <c r="M186" s="138"/>
    </row>
    <row r="187" spans="1:13" s="116" customFormat="1" ht="16.5" thickTop="1" thickBot="1">
      <c r="A187" s="52" t="s">
        <v>342</v>
      </c>
      <c r="B187" s="52" t="s">
        <v>352</v>
      </c>
      <c r="C187" s="52"/>
      <c r="D187" s="59" t="s">
        <v>316</v>
      </c>
      <c r="E187" s="52" t="s">
        <v>216</v>
      </c>
      <c r="F187" s="52" t="s">
        <v>285</v>
      </c>
      <c r="G187" s="52">
        <v>2700</v>
      </c>
      <c r="H187" s="52">
        <v>1</v>
      </c>
      <c r="I187" s="42">
        <v>12</v>
      </c>
      <c r="J187" s="42">
        <v>22</v>
      </c>
      <c r="K187" s="52">
        <f t="shared" si="4"/>
        <v>712.8</v>
      </c>
      <c r="L187" s="110">
        <f t="shared" si="5"/>
        <v>184</v>
      </c>
      <c r="M187" s="138"/>
    </row>
    <row r="188" spans="1:13" s="116" customFormat="1" ht="16.5" thickTop="1" thickBot="1">
      <c r="A188" s="52" t="s">
        <v>342</v>
      </c>
      <c r="B188" s="52" t="s">
        <v>386</v>
      </c>
      <c r="C188" s="52"/>
      <c r="D188" s="59" t="s">
        <v>327</v>
      </c>
      <c r="E188" s="52" t="s">
        <v>216</v>
      </c>
      <c r="F188" s="52" t="s">
        <v>215</v>
      </c>
      <c r="G188" s="52">
        <v>600</v>
      </c>
      <c r="H188" s="52">
        <v>1</v>
      </c>
      <c r="I188" s="42">
        <v>24</v>
      </c>
      <c r="J188" s="42">
        <v>30</v>
      </c>
      <c r="K188" s="52">
        <f t="shared" si="4"/>
        <v>432</v>
      </c>
      <c r="L188" s="110">
        <f t="shared" si="5"/>
        <v>185</v>
      </c>
      <c r="M188" s="138"/>
    </row>
    <row r="189" spans="1:13" s="116" customFormat="1" ht="16.5" thickTop="1" thickBot="1">
      <c r="A189" s="52" t="s">
        <v>342</v>
      </c>
      <c r="B189" s="52" t="s">
        <v>353</v>
      </c>
      <c r="C189" s="52"/>
      <c r="D189" s="59" t="s">
        <v>316</v>
      </c>
      <c r="E189" s="52" t="s">
        <v>216</v>
      </c>
      <c r="F189" s="52" t="s">
        <v>285</v>
      </c>
      <c r="G189" s="52">
        <v>2700</v>
      </c>
      <c r="H189" s="52">
        <v>1</v>
      </c>
      <c r="I189" s="42">
        <v>12</v>
      </c>
      <c r="J189" s="42">
        <v>22</v>
      </c>
      <c r="K189" s="52">
        <f t="shared" si="4"/>
        <v>712.8</v>
      </c>
      <c r="L189" s="110">
        <f t="shared" si="5"/>
        <v>186</v>
      </c>
      <c r="M189" s="138"/>
    </row>
    <row r="190" spans="1:13" s="116" customFormat="1" ht="16.5" thickTop="1" thickBot="1">
      <c r="A190" s="52" t="s">
        <v>342</v>
      </c>
      <c r="B190" s="52" t="s">
        <v>387</v>
      </c>
      <c r="C190" s="52"/>
      <c r="D190" s="59" t="s">
        <v>327</v>
      </c>
      <c r="E190" s="52" t="s">
        <v>216</v>
      </c>
      <c r="F190" s="52" t="s">
        <v>215</v>
      </c>
      <c r="G190" s="52">
        <v>600</v>
      </c>
      <c r="H190" s="52">
        <v>1</v>
      </c>
      <c r="I190" s="42">
        <v>24</v>
      </c>
      <c r="J190" s="42">
        <v>30</v>
      </c>
      <c r="K190" s="52">
        <f t="shared" si="4"/>
        <v>432</v>
      </c>
      <c r="L190" s="110">
        <f t="shared" si="5"/>
        <v>187</v>
      </c>
      <c r="M190" s="138"/>
    </row>
    <row r="191" spans="1:13" s="116" customFormat="1" ht="16.5" thickTop="1" thickBot="1">
      <c r="A191" s="52" t="s">
        <v>342</v>
      </c>
      <c r="B191" s="52" t="s">
        <v>354</v>
      </c>
      <c r="C191" s="52"/>
      <c r="D191" s="59" t="s">
        <v>316</v>
      </c>
      <c r="E191" s="52" t="s">
        <v>216</v>
      </c>
      <c r="F191" s="52" t="s">
        <v>285</v>
      </c>
      <c r="G191" s="52">
        <v>2700</v>
      </c>
      <c r="H191" s="52">
        <v>1</v>
      </c>
      <c r="I191" s="42">
        <v>12</v>
      </c>
      <c r="J191" s="42">
        <v>22</v>
      </c>
      <c r="K191" s="52">
        <f t="shared" si="4"/>
        <v>712.8</v>
      </c>
      <c r="L191" s="110">
        <f t="shared" si="5"/>
        <v>188</v>
      </c>
      <c r="M191" s="138"/>
    </row>
    <row r="192" spans="1:13" s="116" customFormat="1" ht="16.5" thickTop="1" thickBot="1">
      <c r="A192" s="52" t="s">
        <v>342</v>
      </c>
      <c r="B192" s="52" t="s">
        <v>355</v>
      </c>
      <c r="C192" s="52"/>
      <c r="D192" s="59" t="s">
        <v>316</v>
      </c>
      <c r="E192" s="52" t="s">
        <v>216</v>
      </c>
      <c r="F192" s="52" t="s">
        <v>285</v>
      </c>
      <c r="G192" s="52">
        <v>2700</v>
      </c>
      <c r="H192" s="52">
        <v>1</v>
      </c>
      <c r="I192" s="42">
        <v>12</v>
      </c>
      <c r="J192" s="42">
        <v>22</v>
      </c>
      <c r="K192" s="52">
        <f t="shared" si="4"/>
        <v>712.8</v>
      </c>
      <c r="L192" s="110">
        <f t="shared" si="5"/>
        <v>189</v>
      </c>
      <c r="M192" s="138"/>
    </row>
    <row r="193" spans="1:13" s="116" customFormat="1" ht="16.5" thickTop="1" thickBot="1">
      <c r="A193" s="52" t="s">
        <v>342</v>
      </c>
      <c r="B193" s="52" t="s">
        <v>356</v>
      </c>
      <c r="C193" s="52"/>
      <c r="D193" s="59" t="s">
        <v>316</v>
      </c>
      <c r="E193" s="52" t="s">
        <v>216</v>
      </c>
      <c r="F193" s="52" t="s">
        <v>285</v>
      </c>
      <c r="G193" s="52">
        <v>2700</v>
      </c>
      <c r="H193" s="52">
        <v>1</v>
      </c>
      <c r="I193" s="42">
        <v>12</v>
      </c>
      <c r="J193" s="42">
        <v>22</v>
      </c>
      <c r="K193" s="52">
        <f t="shared" si="4"/>
        <v>712.8</v>
      </c>
      <c r="L193" s="110">
        <f t="shared" si="5"/>
        <v>190</v>
      </c>
      <c r="M193" s="138"/>
    </row>
    <row r="194" spans="1:13" s="116" customFormat="1" ht="16.5" thickTop="1" thickBot="1">
      <c r="A194" s="52" t="s">
        <v>342</v>
      </c>
      <c r="B194" s="52" t="s">
        <v>357</v>
      </c>
      <c r="C194" s="52"/>
      <c r="D194" s="59" t="s">
        <v>316</v>
      </c>
      <c r="E194" s="52" t="s">
        <v>216</v>
      </c>
      <c r="F194" s="52" t="s">
        <v>285</v>
      </c>
      <c r="G194" s="52">
        <v>2700</v>
      </c>
      <c r="H194" s="52">
        <v>1</v>
      </c>
      <c r="I194" s="42">
        <v>12</v>
      </c>
      <c r="J194" s="42">
        <v>22</v>
      </c>
      <c r="K194" s="52">
        <f t="shared" si="4"/>
        <v>712.8</v>
      </c>
      <c r="L194" s="110">
        <f t="shared" si="5"/>
        <v>191</v>
      </c>
      <c r="M194" s="138"/>
    </row>
    <row r="195" spans="1:13" s="116" customFormat="1" ht="16.5" thickTop="1" thickBot="1">
      <c r="A195" s="52" t="s">
        <v>342</v>
      </c>
      <c r="B195" s="52" t="s">
        <v>358</v>
      </c>
      <c r="C195" s="52"/>
      <c r="D195" s="59" t="s">
        <v>316</v>
      </c>
      <c r="E195" s="52" t="s">
        <v>216</v>
      </c>
      <c r="F195" s="52" t="s">
        <v>285</v>
      </c>
      <c r="G195" s="52">
        <v>2700</v>
      </c>
      <c r="H195" s="52">
        <v>1</v>
      </c>
      <c r="I195" s="42">
        <v>12</v>
      </c>
      <c r="J195" s="42">
        <v>22</v>
      </c>
      <c r="K195" s="52">
        <f t="shared" ref="K195:K258" si="6">(G195*H195*I195*J195)/1000</f>
        <v>712.8</v>
      </c>
      <c r="L195" s="110">
        <f t="shared" si="5"/>
        <v>192</v>
      </c>
      <c r="M195" s="138"/>
    </row>
    <row r="196" spans="1:13" s="116" customFormat="1" ht="16.5" thickTop="1" thickBot="1">
      <c r="A196" s="52" t="s">
        <v>342</v>
      </c>
      <c r="B196" s="52" t="s">
        <v>359</v>
      </c>
      <c r="C196" s="52"/>
      <c r="D196" s="59" t="s">
        <v>316</v>
      </c>
      <c r="E196" s="52" t="s">
        <v>216</v>
      </c>
      <c r="F196" s="52" t="s">
        <v>285</v>
      </c>
      <c r="G196" s="52">
        <v>2700</v>
      </c>
      <c r="H196" s="52">
        <v>1</v>
      </c>
      <c r="I196" s="42">
        <v>12</v>
      </c>
      <c r="J196" s="42">
        <v>22</v>
      </c>
      <c r="K196" s="52">
        <f t="shared" si="6"/>
        <v>712.8</v>
      </c>
      <c r="L196" s="110">
        <f t="shared" si="5"/>
        <v>193</v>
      </c>
      <c r="M196" s="138"/>
    </row>
    <row r="197" spans="1:13" s="116" customFormat="1" ht="16.5" thickTop="1" thickBot="1">
      <c r="A197" s="52" t="s">
        <v>342</v>
      </c>
      <c r="B197" s="52" t="s">
        <v>360</v>
      </c>
      <c r="C197" s="52"/>
      <c r="D197" s="59" t="s">
        <v>316</v>
      </c>
      <c r="E197" s="52" t="s">
        <v>216</v>
      </c>
      <c r="F197" s="52" t="s">
        <v>285</v>
      </c>
      <c r="G197" s="52">
        <v>2700</v>
      </c>
      <c r="H197" s="52">
        <v>1</v>
      </c>
      <c r="I197" s="42">
        <v>12</v>
      </c>
      <c r="J197" s="42">
        <v>22</v>
      </c>
      <c r="K197" s="52">
        <f t="shared" si="6"/>
        <v>712.8</v>
      </c>
      <c r="L197" s="110">
        <f t="shared" ref="L197:L260" si="7">1+L196</f>
        <v>194</v>
      </c>
      <c r="M197" s="138"/>
    </row>
    <row r="198" spans="1:13" s="116" customFormat="1" ht="16.5" thickTop="1" thickBot="1">
      <c r="A198" s="52" t="s">
        <v>342</v>
      </c>
      <c r="B198" s="52" t="s">
        <v>361</v>
      </c>
      <c r="C198" s="52"/>
      <c r="D198" s="59" t="s">
        <v>316</v>
      </c>
      <c r="E198" s="52" t="s">
        <v>216</v>
      </c>
      <c r="F198" s="52" t="s">
        <v>285</v>
      </c>
      <c r="G198" s="52">
        <v>2700</v>
      </c>
      <c r="H198" s="52">
        <v>1</v>
      </c>
      <c r="I198" s="42">
        <v>12</v>
      </c>
      <c r="J198" s="42">
        <v>22</v>
      </c>
      <c r="K198" s="52">
        <f t="shared" si="6"/>
        <v>712.8</v>
      </c>
      <c r="L198" s="110">
        <f t="shared" si="7"/>
        <v>195</v>
      </c>
      <c r="M198" s="138"/>
    </row>
    <row r="199" spans="1:13" s="116" customFormat="1" ht="16.5" thickTop="1" thickBot="1">
      <c r="A199" s="52" t="s">
        <v>342</v>
      </c>
      <c r="B199" s="52" t="s">
        <v>362</v>
      </c>
      <c r="C199" s="52"/>
      <c r="D199" s="59" t="s">
        <v>316</v>
      </c>
      <c r="E199" s="52" t="s">
        <v>216</v>
      </c>
      <c r="F199" s="52" t="s">
        <v>285</v>
      </c>
      <c r="G199" s="52">
        <v>2700</v>
      </c>
      <c r="H199" s="52">
        <v>1</v>
      </c>
      <c r="I199" s="42">
        <v>12</v>
      </c>
      <c r="J199" s="42">
        <v>22</v>
      </c>
      <c r="K199" s="52">
        <f t="shared" si="6"/>
        <v>712.8</v>
      </c>
      <c r="L199" s="110">
        <f t="shared" si="7"/>
        <v>196</v>
      </c>
      <c r="M199" s="138"/>
    </row>
    <row r="200" spans="1:13" s="116" customFormat="1" ht="16.5" thickTop="1" thickBot="1">
      <c r="A200" s="52" t="s">
        <v>342</v>
      </c>
      <c r="B200" s="52" t="s">
        <v>363</v>
      </c>
      <c r="C200" s="52"/>
      <c r="D200" s="59" t="s">
        <v>316</v>
      </c>
      <c r="E200" s="52" t="s">
        <v>216</v>
      </c>
      <c r="F200" s="52" t="s">
        <v>285</v>
      </c>
      <c r="G200" s="52">
        <v>2700</v>
      </c>
      <c r="H200" s="52">
        <v>1</v>
      </c>
      <c r="I200" s="42">
        <v>12</v>
      </c>
      <c r="J200" s="42">
        <v>22</v>
      </c>
      <c r="K200" s="52">
        <f t="shared" si="6"/>
        <v>712.8</v>
      </c>
      <c r="L200" s="110">
        <f t="shared" si="7"/>
        <v>197</v>
      </c>
      <c r="M200" s="138"/>
    </row>
    <row r="201" spans="1:13" s="116" customFormat="1" ht="16.5" thickTop="1" thickBot="1">
      <c r="A201" s="52" t="s">
        <v>342</v>
      </c>
      <c r="B201" s="52" t="s">
        <v>364</v>
      </c>
      <c r="C201" s="52"/>
      <c r="D201" s="59" t="s">
        <v>316</v>
      </c>
      <c r="E201" s="52" t="s">
        <v>216</v>
      </c>
      <c r="F201" s="52" t="s">
        <v>285</v>
      </c>
      <c r="G201" s="52">
        <v>2700</v>
      </c>
      <c r="H201" s="52">
        <v>1</v>
      </c>
      <c r="I201" s="42">
        <v>12</v>
      </c>
      <c r="J201" s="42">
        <v>22</v>
      </c>
      <c r="K201" s="52">
        <f t="shared" si="6"/>
        <v>712.8</v>
      </c>
      <c r="L201" s="110">
        <f t="shared" si="7"/>
        <v>198</v>
      </c>
      <c r="M201" s="138"/>
    </row>
    <row r="202" spans="1:13" s="116" customFormat="1" ht="16.5" thickTop="1" thickBot="1">
      <c r="A202" s="52" t="s">
        <v>342</v>
      </c>
      <c r="B202" s="52" t="s">
        <v>365</v>
      </c>
      <c r="C202" s="52"/>
      <c r="D202" s="59" t="s">
        <v>316</v>
      </c>
      <c r="E202" s="52" t="s">
        <v>216</v>
      </c>
      <c r="F202" s="52" t="s">
        <v>285</v>
      </c>
      <c r="G202" s="52">
        <v>2700</v>
      </c>
      <c r="H202" s="52">
        <v>1</v>
      </c>
      <c r="I202" s="42">
        <v>12</v>
      </c>
      <c r="J202" s="42">
        <v>22</v>
      </c>
      <c r="K202" s="52">
        <f t="shared" si="6"/>
        <v>712.8</v>
      </c>
      <c r="L202" s="110">
        <f t="shared" si="7"/>
        <v>199</v>
      </c>
      <c r="M202" s="138"/>
    </row>
    <row r="203" spans="1:13" s="116" customFormat="1" ht="16.5" thickTop="1" thickBot="1">
      <c r="A203" s="22" t="s">
        <v>342</v>
      </c>
      <c r="B203" s="22" t="s">
        <v>352</v>
      </c>
      <c r="C203" s="22"/>
      <c r="D203" s="33" t="s">
        <v>225</v>
      </c>
      <c r="E203" s="22" t="s">
        <v>216</v>
      </c>
      <c r="F203" s="22" t="s">
        <v>214</v>
      </c>
      <c r="G203" s="22">
        <v>28</v>
      </c>
      <c r="H203" s="22">
        <v>18</v>
      </c>
      <c r="I203" s="42">
        <v>12</v>
      </c>
      <c r="J203" s="42">
        <v>22</v>
      </c>
      <c r="K203" s="22">
        <f t="shared" si="6"/>
        <v>133.05600000000001</v>
      </c>
      <c r="L203" s="110">
        <f t="shared" si="7"/>
        <v>200</v>
      </c>
      <c r="M203" s="138"/>
    </row>
    <row r="204" spans="1:13" s="116" customFormat="1" ht="16.5" thickTop="1" thickBot="1">
      <c r="A204" s="22" t="s">
        <v>342</v>
      </c>
      <c r="B204" s="22" t="s">
        <v>353</v>
      </c>
      <c r="C204" s="22"/>
      <c r="D204" s="33" t="s">
        <v>225</v>
      </c>
      <c r="E204" s="22" t="s">
        <v>216</v>
      </c>
      <c r="F204" s="22" t="s">
        <v>214</v>
      </c>
      <c r="G204" s="22">
        <v>28</v>
      </c>
      <c r="H204" s="22">
        <v>18</v>
      </c>
      <c r="I204" s="42">
        <v>12</v>
      </c>
      <c r="J204" s="42">
        <v>22</v>
      </c>
      <c r="K204" s="22">
        <f t="shared" si="6"/>
        <v>133.05600000000001</v>
      </c>
      <c r="L204" s="110">
        <f t="shared" si="7"/>
        <v>201</v>
      </c>
      <c r="M204" s="138"/>
    </row>
    <row r="205" spans="1:13" s="116" customFormat="1" ht="16.5" thickTop="1" thickBot="1">
      <c r="A205" s="22" t="s">
        <v>342</v>
      </c>
      <c r="B205" s="22" t="s">
        <v>354</v>
      </c>
      <c r="C205" s="22"/>
      <c r="D205" s="33" t="s">
        <v>225</v>
      </c>
      <c r="E205" s="22" t="s">
        <v>216</v>
      </c>
      <c r="F205" s="22" t="s">
        <v>214</v>
      </c>
      <c r="G205" s="22">
        <v>28</v>
      </c>
      <c r="H205" s="22">
        <v>18</v>
      </c>
      <c r="I205" s="42">
        <v>12</v>
      </c>
      <c r="J205" s="42">
        <v>22</v>
      </c>
      <c r="K205" s="22">
        <f t="shared" si="6"/>
        <v>133.05600000000001</v>
      </c>
      <c r="L205" s="110">
        <f t="shared" si="7"/>
        <v>202</v>
      </c>
      <c r="M205" s="138"/>
    </row>
    <row r="206" spans="1:13" s="116" customFormat="1" ht="16.5" thickTop="1" thickBot="1">
      <c r="A206" s="22" t="s">
        <v>342</v>
      </c>
      <c r="B206" s="22" t="s">
        <v>355</v>
      </c>
      <c r="C206" s="22"/>
      <c r="D206" s="33" t="s">
        <v>225</v>
      </c>
      <c r="E206" s="22" t="s">
        <v>216</v>
      </c>
      <c r="F206" s="22" t="s">
        <v>214</v>
      </c>
      <c r="G206" s="22">
        <v>28</v>
      </c>
      <c r="H206" s="22">
        <v>18</v>
      </c>
      <c r="I206" s="42">
        <v>12</v>
      </c>
      <c r="J206" s="42">
        <v>22</v>
      </c>
      <c r="K206" s="22">
        <f t="shared" si="6"/>
        <v>133.05600000000001</v>
      </c>
      <c r="L206" s="110">
        <f t="shared" si="7"/>
        <v>203</v>
      </c>
      <c r="M206" s="138"/>
    </row>
    <row r="207" spans="1:13" s="116" customFormat="1" ht="16.5" thickTop="1" thickBot="1">
      <c r="A207" s="22" t="s">
        <v>342</v>
      </c>
      <c r="B207" s="22" t="s">
        <v>356</v>
      </c>
      <c r="C207" s="22"/>
      <c r="D207" s="33" t="s">
        <v>225</v>
      </c>
      <c r="E207" s="22" t="s">
        <v>216</v>
      </c>
      <c r="F207" s="22" t="s">
        <v>214</v>
      </c>
      <c r="G207" s="22">
        <v>28</v>
      </c>
      <c r="H207" s="22">
        <v>18</v>
      </c>
      <c r="I207" s="42">
        <v>12</v>
      </c>
      <c r="J207" s="42">
        <v>22</v>
      </c>
      <c r="K207" s="22">
        <f t="shared" si="6"/>
        <v>133.05600000000001</v>
      </c>
      <c r="L207" s="110">
        <f t="shared" si="7"/>
        <v>204</v>
      </c>
      <c r="M207" s="138"/>
    </row>
    <row r="208" spans="1:13" s="116" customFormat="1" ht="16.5" thickTop="1" thickBot="1">
      <c r="A208" s="22" t="s">
        <v>342</v>
      </c>
      <c r="B208" s="22" t="s">
        <v>357</v>
      </c>
      <c r="C208" s="22"/>
      <c r="D208" s="33" t="s">
        <v>225</v>
      </c>
      <c r="E208" s="22" t="s">
        <v>216</v>
      </c>
      <c r="F208" s="22" t="s">
        <v>214</v>
      </c>
      <c r="G208" s="22">
        <v>28</v>
      </c>
      <c r="H208" s="22">
        <v>18</v>
      </c>
      <c r="I208" s="42">
        <v>12</v>
      </c>
      <c r="J208" s="42">
        <v>22</v>
      </c>
      <c r="K208" s="22">
        <f t="shared" si="6"/>
        <v>133.05600000000001</v>
      </c>
      <c r="L208" s="110">
        <f t="shared" si="7"/>
        <v>205</v>
      </c>
      <c r="M208" s="138"/>
    </row>
    <row r="209" spans="1:13" s="116" customFormat="1" ht="16.5" thickTop="1" thickBot="1">
      <c r="A209" s="22" t="s">
        <v>342</v>
      </c>
      <c r="B209" s="22" t="s">
        <v>358</v>
      </c>
      <c r="C209" s="22"/>
      <c r="D209" s="33" t="s">
        <v>225</v>
      </c>
      <c r="E209" s="22" t="s">
        <v>216</v>
      </c>
      <c r="F209" s="22" t="s">
        <v>214</v>
      </c>
      <c r="G209" s="22">
        <v>28</v>
      </c>
      <c r="H209" s="22">
        <v>18</v>
      </c>
      <c r="I209" s="42">
        <v>12</v>
      </c>
      <c r="J209" s="42">
        <v>22</v>
      </c>
      <c r="K209" s="22">
        <f t="shared" si="6"/>
        <v>133.05600000000001</v>
      </c>
      <c r="L209" s="110">
        <f t="shared" si="7"/>
        <v>206</v>
      </c>
      <c r="M209" s="138"/>
    </row>
    <row r="210" spans="1:13" s="116" customFormat="1" ht="16.5" thickTop="1" thickBot="1">
      <c r="A210" s="22" t="s">
        <v>342</v>
      </c>
      <c r="B210" s="22" t="s">
        <v>359</v>
      </c>
      <c r="C210" s="22"/>
      <c r="D210" s="33" t="s">
        <v>225</v>
      </c>
      <c r="E210" s="22" t="s">
        <v>216</v>
      </c>
      <c r="F210" s="22" t="s">
        <v>214</v>
      </c>
      <c r="G210" s="22">
        <v>28</v>
      </c>
      <c r="H210" s="22">
        <v>18</v>
      </c>
      <c r="I210" s="42">
        <v>12</v>
      </c>
      <c r="J210" s="42">
        <v>22</v>
      </c>
      <c r="K210" s="22">
        <f t="shared" si="6"/>
        <v>133.05600000000001</v>
      </c>
      <c r="L210" s="110">
        <f t="shared" si="7"/>
        <v>207</v>
      </c>
      <c r="M210" s="138"/>
    </row>
    <row r="211" spans="1:13" s="116" customFormat="1" ht="16.5" thickTop="1" thickBot="1">
      <c r="A211" s="22" t="s">
        <v>342</v>
      </c>
      <c r="B211" s="22" t="s">
        <v>360</v>
      </c>
      <c r="C211" s="22"/>
      <c r="D211" s="33" t="s">
        <v>225</v>
      </c>
      <c r="E211" s="22" t="s">
        <v>216</v>
      </c>
      <c r="F211" s="22" t="s">
        <v>214</v>
      </c>
      <c r="G211" s="22">
        <v>28</v>
      </c>
      <c r="H211" s="22">
        <v>18</v>
      </c>
      <c r="I211" s="42">
        <v>12</v>
      </c>
      <c r="J211" s="42">
        <v>22</v>
      </c>
      <c r="K211" s="22">
        <f t="shared" si="6"/>
        <v>133.05600000000001</v>
      </c>
      <c r="L211" s="110">
        <f t="shared" si="7"/>
        <v>208</v>
      </c>
      <c r="M211" s="138"/>
    </row>
    <row r="212" spans="1:13" s="116" customFormat="1" ht="16.5" thickTop="1" thickBot="1">
      <c r="A212" s="22" t="s">
        <v>342</v>
      </c>
      <c r="B212" s="22" t="s">
        <v>361</v>
      </c>
      <c r="C212" s="22"/>
      <c r="D212" s="33" t="s">
        <v>225</v>
      </c>
      <c r="E212" s="22" t="s">
        <v>216</v>
      </c>
      <c r="F212" s="22" t="s">
        <v>214</v>
      </c>
      <c r="G212" s="22">
        <v>28</v>
      </c>
      <c r="H212" s="22">
        <v>18</v>
      </c>
      <c r="I212" s="42">
        <v>12</v>
      </c>
      <c r="J212" s="42">
        <v>22</v>
      </c>
      <c r="K212" s="22">
        <f t="shared" si="6"/>
        <v>133.05600000000001</v>
      </c>
      <c r="L212" s="110">
        <f t="shared" si="7"/>
        <v>209</v>
      </c>
      <c r="M212" s="138"/>
    </row>
    <row r="213" spans="1:13" s="116" customFormat="1" ht="16.5" thickTop="1" thickBot="1">
      <c r="A213" s="22" t="s">
        <v>342</v>
      </c>
      <c r="B213" s="22" t="s">
        <v>362</v>
      </c>
      <c r="C213" s="22"/>
      <c r="D213" s="33" t="s">
        <v>225</v>
      </c>
      <c r="E213" s="22" t="s">
        <v>216</v>
      </c>
      <c r="F213" s="22" t="s">
        <v>214</v>
      </c>
      <c r="G213" s="22">
        <v>28</v>
      </c>
      <c r="H213" s="22">
        <v>18</v>
      </c>
      <c r="I213" s="42">
        <v>12</v>
      </c>
      <c r="J213" s="42">
        <v>22</v>
      </c>
      <c r="K213" s="22">
        <f t="shared" si="6"/>
        <v>133.05600000000001</v>
      </c>
      <c r="L213" s="110">
        <f t="shared" si="7"/>
        <v>210</v>
      </c>
      <c r="M213" s="138"/>
    </row>
    <row r="214" spans="1:13" s="116" customFormat="1" ht="16.5" thickTop="1" thickBot="1">
      <c r="A214" s="22" t="s">
        <v>342</v>
      </c>
      <c r="B214" s="22" t="s">
        <v>368</v>
      </c>
      <c r="C214" s="22"/>
      <c r="D214" s="33" t="s">
        <v>225</v>
      </c>
      <c r="E214" s="22" t="s">
        <v>216</v>
      </c>
      <c r="F214" s="22" t="s">
        <v>214</v>
      </c>
      <c r="G214" s="22">
        <v>28</v>
      </c>
      <c r="H214" s="22">
        <v>18</v>
      </c>
      <c r="I214" s="42">
        <v>12</v>
      </c>
      <c r="J214" s="42">
        <v>22</v>
      </c>
      <c r="K214" s="22">
        <f t="shared" si="6"/>
        <v>133.05600000000001</v>
      </c>
      <c r="L214" s="110">
        <f t="shared" si="7"/>
        <v>211</v>
      </c>
      <c r="M214" s="138"/>
    </row>
    <row r="215" spans="1:13" s="116" customFormat="1" ht="16.5" thickTop="1" thickBot="1">
      <c r="A215" s="22" t="s">
        <v>342</v>
      </c>
      <c r="B215" s="22" t="s">
        <v>364</v>
      </c>
      <c r="C215" s="22"/>
      <c r="D215" s="33" t="s">
        <v>225</v>
      </c>
      <c r="E215" s="22" t="s">
        <v>216</v>
      </c>
      <c r="F215" s="22" t="s">
        <v>214</v>
      </c>
      <c r="G215" s="22">
        <v>28</v>
      </c>
      <c r="H215" s="22">
        <v>18</v>
      </c>
      <c r="I215" s="42">
        <v>12</v>
      </c>
      <c r="J215" s="42">
        <v>22</v>
      </c>
      <c r="K215" s="22">
        <f t="shared" si="6"/>
        <v>133.05600000000001</v>
      </c>
      <c r="L215" s="110">
        <f t="shared" si="7"/>
        <v>212</v>
      </c>
      <c r="M215" s="138"/>
    </row>
    <row r="216" spans="1:13" s="116" customFormat="1" ht="16.5" thickTop="1" thickBot="1">
      <c r="A216" s="22" t="s">
        <v>342</v>
      </c>
      <c r="B216" s="22" t="s">
        <v>365</v>
      </c>
      <c r="C216" s="22"/>
      <c r="D216" s="33" t="s">
        <v>225</v>
      </c>
      <c r="E216" s="22" t="s">
        <v>216</v>
      </c>
      <c r="F216" s="22" t="s">
        <v>214</v>
      </c>
      <c r="G216" s="22">
        <v>28</v>
      </c>
      <c r="H216" s="22">
        <v>18</v>
      </c>
      <c r="I216" s="22">
        <v>12</v>
      </c>
      <c r="J216" s="22">
        <v>22</v>
      </c>
      <c r="K216" s="22">
        <f t="shared" si="6"/>
        <v>133.05600000000001</v>
      </c>
      <c r="L216" s="110">
        <f t="shared" si="7"/>
        <v>213</v>
      </c>
      <c r="M216" s="138"/>
    </row>
    <row r="217" spans="1:13" s="116" customFormat="1" ht="16.5" thickTop="1" thickBot="1">
      <c r="A217" s="22" t="s">
        <v>342</v>
      </c>
      <c r="B217" s="22" t="s">
        <v>369</v>
      </c>
      <c r="C217" s="22"/>
      <c r="D217" s="33" t="s">
        <v>225</v>
      </c>
      <c r="E217" s="22" t="s">
        <v>216</v>
      </c>
      <c r="F217" s="22" t="s">
        <v>214</v>
      </c>
      <c r="G217" s="22">
        <v>28</v>
      </c>
      <c r="H217" s="22">
        <v>10</v>
      </c>
      <c r="I217" s="22">
        <v>12</v>
      </c>
      <c r="J217" s="22">
        <v>22</v>
      </c>
      <c r="K217" s="22">
        <f t="shared" si="6"/>
        <v>73.92</v>
      </c>
      <c r="L217" s="110">
        <f t="shared" si="7"/>
        <v>214</v>
      </c>
      <c r="M217" s="138"/>
    </row>
    <row r="218" spans="1:13" s="116" customFormat="1" ht="16.5" thickTop="1" thickBot="1">
      <c r="A218" s="22" t="s">
        <v>342</v>
      </c>
      <c r="B218" s="22" t="s">
        <v>370</v>
      </c>
      <c r="C218" s="22"/>
      <c r="D218" s="33" t="s">
        <v>225</v>
      </c>
      <c r="E218" s="22" t="s">
        <v>216</v>
      </c>
      <c r="F218" s="22" t="s">
        <v>214</v>
      </c>
      <c r="G218" s="22">
        <v>28</v>
      </c>
      <c r="H218" s="22">
        <v>10</v>
      </c>
      <c r="I218" s="22">
        <v>12</v>
      </c>
      <c r="J218" s="22">
        <v>22</v>
      </c>
      <c r="K218" s="22">
        <f t="shared" si="6"/>
        <v>73.92</v>
      </c>
      <c r="L218" s="110">
        <f t="shared" si="7"/>
        <v>215</v>
      </c>
      <c r="M218" s="138"/>
    </row>
    <row r="219" spans="1:13" s="116" customFormat="1" ht="16.5" thickTop="1" thickBot="1">
      <c r="A219" s="22" t="s">
        <v>342</v>
      </c>
      <c r="B219" s="22" t="s">
        <v>371</v>
      </c>
      <c r="C219" s="22"/>
      <c r="D219" s="33" t="s">
        <v>225</v>
      </c>
      <c r="E219" s="22" t="s">
        <v>216</v>
      </c>
      <c r="F219" s="22" t="s">
        <v>214</v>
      </c>
      <c r="G219" s="22">
        <v>28</v>
      </c>
      <c r="H219" s="22">
        <v>10</v>
      </c>
      <c r="I219" s="22">
        <v>12</v>
      </c>
      <c r="J219" s="22">
        <v>22</v>
      </c>
      <c r="K219" s="22">
        <f t="shared" si="6"/>
        <v>73.92</v>
      </c>
      <c r="L219" s="110">
        <f t="shared" si="7"/>
        <v>216</v>
      </c>
      <c r="M219" s="138"/>
    </row>
    <row r="220" spans="1:13" s="116" customFormat="1" ht="16.5" thickTop="1" thickBot="1">
      <c r="A220" s="22" t="s">
        <v>342</v>
      </c>
      <c r="B220" s="22" t="s">
        <v>372</v>
      </c>
      <c r="C220" s="22"/>
      <c r="D220" s="33" t="s">
        <v>225</v>
      </c>
      <c r="E220" s="22" t="s">
        <v>216</v>
      </c>
      <c r="F220" s="22" t="s">
        <v>214</v>
      </c>
      <c r="G220" s="22">
        <v>28</v>
      </c>
      <c r="H220" s="22">
        <v>10</v>
      </c>
      <c r="I220" s="22">
        <v>12</v>
      </c>
      <c r="J220" s="22">
        <v>22</v>
      </c>
      <c r="K220" s="22">
        <f t="shared" si="6"/>
        <v>73.92</v>
      </c>
      <c r="L220" s="110">
        <f t="shared" si="7"/>
        <v>217</v>
      </c>
      <c r="M220" s="138"/>
    </row>
    <row r="221" spans="1:13" s="116" customFormat="1" ht="16.5" thickTop="1" thickBot="1">
      <c r="A221" s="22" t="s">
        <v>342</v>
      </c>
      <c r="B221" s="22" t="s">
        <v>283</v>
      </c>
      <c r="C221" s="22"/>
      <c r="D221" s="33" t="s">
        <v>225</v>
      </c>
      <c r="E221" s="22" t="s">
        <v>216</v>
      </c>
      <c r="F221" s="22" t="s">
        <v>214</v>
      </c>
      <c r="G221" s="22">
        <v>28</v>
      </c>
      <c r="H221" s="22">
        <v>22</v>
      </c>
      <c r="I221" s="22">
        <v>12</v>
      </c>
      <c r="J221" s="22">
        <v>22</v>
      </c>
      <c r="K221" s="22">
        <f t="shared" si="6"/>
        <v>162.624</v>
      </c>
      <c r="L221" s="110">
        <f t="shared" si="7"/>
        <v>218</v>
      </c>
      <c r="M221" s="138"/>
    </row>
    <row r="222" spans="1:13" s="116" customFormat="1" ht="16.5" thickTop="1" thickBot="1">
      <c r="A222" s="22" t="s">
        <v>342</v>
      </c>
      <c r="B222" s="22" t="s">
        <v>353</v>
      </c>
      <c r="C222" s="22"/>
      <c r="D222" s="33" t="s">
        <v>225</v>
      </c>
      <c r="E222" s="22" t="s">
        <v>216</v>
      </c>
      <c r="F222" s="22" t="s">
        <v>214</v>
      </c>
      <c r="G222" s="22">
        <v>28</v>
      </c>
      <c r="H222" s="22">
        <v>18</v>
      </c>
      <c r="I222" s="22">
        <v>12</v>
      </c>
      <c r="J222" s="22">
        <v>22</v>
      </c>
      <c r="K222" s="22">
        <f t="shared" si="6"/>
        <v>133.05600000000001</v>
      </c>
      <c r="L222" s="110">
        <f t="shared" si="7"/>
        <v>219</v>
      </c>
      <c r="M222" s="138"/>
    </row>
    <row r="223" spans="1:13" s="116" customFormat="1" ht="16.5" thickTop="1" thickBot="1">
      <c r="A223" s="22" t="s">
        <v>342</v>
      </c>
      <c r="B223" s="22" t="s">
        <v>354</v>
      </c>
      <c r="C223" s="22"/>
      <c r="D223" s="33" t="s">
        <v>225</v>
      </c>
      <c r="E223" s="22" t="s">
        <v>216</v>
      </c>
      <c r="F223" s="22" t="s">
        <v>214</v>
      </c>
      <c r="G223" s="22">
        <v>28</v>
      </c>
      <c r="H223" s="22">
        <v>18</v>
      </c>
      <c r="I223" s="22">
        <v>12</v>
      </c>
      <c r="J223" s="22">
        <v>22</v>
      </c>
      <c r="K223" s="22">
        <f t="shared" si="6"/>
        <v>133.05600000000001</v>
      </c>
      <c r="L223" s="110">
        <f t="shared" si="7"/>
        <v>220</v>
      </c>
      <c r="M223" s="138"/>
    </row>
    <row r="224" spans="1:13" s="116" customFormat="1" ht="16.5" thickTop="1" thickBot="1">
      <c r="A224" s="22" t="s">
        <v>342</v>
      </c>
      <c r="B224" s="22" t="s">
        <v>355</v>
      </c>
      <c r="C224" s="22"/>
      <c r="D224" s="33" t="s">
        <v>225</v>
      </c>
      <c r="E224" s="22" t="s">
        <v>216</v>
      </c>
      <c r="F224" s="22" t="s">
        <v>214</v>
      </c>
      <c r="G224" s="22">
        <v>28</v>
      </c>
      <c r="H224" s="22">
        <v>18</v>
      </c>
      <c r="I224" s="22">
        <v>12</v>
      </c>
      <c r="J224" s="22">
        <v>22</v>
      </c>
      <c r="K224" s="22">
        <f t="shared" si="6"/>
        <v>133.05600000000001</v>
      </c>
      <c r="L224" s="110">
        <f t="shared" si="7"/>
        <v>221</v>
      </c>
      <c r="M224" s="138"/>
    </row>
    <row r="225" spans="1:13" s="116" customFormat="1" ht="16.5" thickTop="1" thickBot="1">
      <c r="A225" s="22" t="s">
        <v>342</v>
      </c>
      <c r="B225" s="22" t="s">
        <v>356</v>
      </c>
      <c r="C225" s="22"/>
      <c r="D225" s="33" t="s">
        <v>225</v>
      </c>
      <c r="E225" s="22" t="s">
        <v>216</v>
      </c>
      <c r="F225" s="22" t="s">
        <v>214</v>
      </c>
      <c r="G225" s="22">
        <v>28</v>
      </c>
      <c r="H225" s="22">
        <v>18</v>
      </c>
      <c r="I225" s="22">
        <v>12</v>
      </c>
      <c r="J225" s="22">
        <v>22</v>
      </c>
      <c r="K225" s="22">
        <f t="shared" si="6"/>
        <v>133.05600000000001</v>
      </c>
      <c r="L225" s="110">
        <f t="shared" si="7"/>
        <v>222</v>
      </c>
      <c r="M225" s="138"/>
    </row>
    <row r="226" spans="1:13" s="116" customFormat="1" ht="16.5" thickTop="1" thickBot="1">
      <c r="A226" s="22" t="s">
        <v>342</v>
      </c>
      <c r="B226" s="22" t="s">
        <v>357</v>
      </c>
      <c r="C226" s="22"/>
      <c r="D226" s="33" t="s">
        <v>225</v>
      </c>
      <c r="E226" s="22" t="s">
        <v>216</v>
      </c>
      <c r="F226" s="22" t="s">
        <v>214</v>
      </c>
      <c r="G226" s="22">
        <v>28</v>
      </c>
      <c r="H226" s="22">
        <v>18</v>
      </c>
      <c r="I226" s="22">
        <v>12</v>
      </c>
      <c r="J226" s="22">
        <v>22</v>
      </c>
      <c r="K226" s="22">
        <f t="shared" si="6"/>
        <v>133.05600000000001</v>
      </c>
      <c r="L226" s="110">
        <f t="shared" si="7"/>
        <v>223</v>
      </c>
      <c r="M226" s="138"/>
    </row>
    <row r="227" spans="1:13" s="116" customFormat="1" ht="16.5" thickTop="1" thickBot="1">
      <c r="A227" s="22" t="s">
        <v>342</v>
      </c>
      <c r="B227" s="22" t="s">
        <v>358</v>
      </c>
      <c r="C227" s="22"/>
      <c r="D227" s="33" t="s">
        <v>225</v>
      </c>
      <c r="E227" s="22" t="s">
        <v>216</v>
      </c>
      <c r="F227" s="22" t="s">
        <v>214</v>
      </c>
      <c r="G227" s="22">
        <v>28</v>
      </c>
      <c r="H227" s="22">
        <v>18</v>
      </c>
      <c r="I227" s="22">
        <v>12</v>
      </c>
      <c r="J227" s="22">
        <v>22</v>
      </c>
      <c r="K227" s="22">
        <f t="shared" si="6"/>
        <v>133.05600000000001</v>
      </c>
      <c r="L227" s="110">
        <f t="shared" si="7"/>
        <v>224</v>
      </c>
      <c r="M227" s="138"/>
    </row>
    <row r="228" spans="1:13" s="116" customFormat="1" ht="16.5" thickTop="1" thickBot="1">
      <c r="A228" s="22" t="s">
        <v>342</v>
      </c>
      <c r="B228" s="22" t="s">
        <v>359</v>
      </c>
      <c r="C228" s="22"/>
      <c r="D228" s="33" t="s">
        <v>225</v>
      </c>
      <c r="E228" s="22" t="s">
        <v>216</v>
      </c>
      <c r="F228" s="22" t="s">
        <v>214</v>
      </c>
      <c r="G228" s="22">
        <v>28</v>
      </c>
      <c r="H228" s="22">
        <v>18</v>
      </c>
      <c r="I228" s="22">
        <v>12</v>
      </c>
      <c r="J228" s="22">
        <v>22</v>
      </c>
      <c r="K228" s="22">
        <f t="shared" si="6"/>
        <v>133.05600000000001</v>
      </c>
      <c r="L228" s="110">
        <f t="shared" si="7"/>
        <v>225</v>
      </c>
      <c r="M228" s="138"/>
    </row>
    <row r="229" spans="1:13" s="116" customFormat="1" ht="16.5" thickTop="1" thickBot="1">
      <c r="A229" s="22" t="s">
        <v>342</v>
      </c>
      <c r="B229" s="22" t="s">
        <v>360</v>
      </c>
      <c r="C229" s="22"/>
      <c r="D229" s="33" t="s">
        <v>225</v>
      </c>
      <c r="E229" s="22" t="s">
        <v>216</v>
      </c>
      <c r="F229" s="22" t="s">
        <v>214</v>
      </c>
      <c r="G229" s="22">
        <v>28</v>
      </c>
      <c r="H229" s="22">
        <v>18</v>
      </c>
      <c r="I229" s="22">
        <v>12</v>
      </c>
      <c r="J229" s="22">
        <v>22</v>
      </c>
      <c r="K229" s="22">
        <f t="shared" si="6"/>
        <v>133.05600000000001</v>
      </c>
      <c r="L229" s="110">
        <f t="shared" si="7"/>
        <v>226</v>
      </c>
      <c r="M229" s="138"/>
    </row>
    <row r="230" spans="1:13" s="116" customFormat="1" ht="16.5" thickTop="1" thickBot="1">
      <c r="A230" s="22" t="s">
        <v>342</v>
      </c>
      <c r="B230" s="22" t="s">
        <v>361</v>
      </c>
      <c r="C230" s="22"/>
      <c r="D230" s="33" t="s">
        <v>225</v>
      </c>
      <c r="E230" s="22" t="s">
        <v>216</v>
      </c>
      <c r="F230" s="22" t="s">
        <v>214</v>
      </c>
      <c r="G230" s="22">
        <v>28</v>
      </c>
      <c r="H230" s="22">
        <v>18</v>
      </c>
      <c r="I230" s="22">
        <v>12</v>
      </c>
      <c r="J230" s="22">
        <v>22</v>
      </c>
      <c r="K230" s="22">
        <f t="shared" si="6"/>
        <v>133.05600000000001</v>
      </c>
      <c r="L230" s="110">
        <f t="shared" si="7"/>
        <v>227</v>
      </c>
      <c r="M230" s="138"/>
    </row>
    <row r="231" spans="1:13" s="116" customFormat="1" ht="16.5" thickTop="1" thickBot="1">
      <c r="A231" s="22" t="s">
        <v>342</v>
      </c>
      <c r="B231" s="22" t="s">
        <v>362</v>
      </c>
      <c r="C231" s="22"/>
      <c r="D231" s="33" t="s">
        <v>225</v>
      </c>
      <c r="E231" s="22" t="s">
        <v>216</v>
      </c>
      <c r="F231" s="22" t="s">
        <v>214</v>
      </c>
      <c r="G231" s="22">
        <v>28</v>
      </c>
      <c r="H231" s="22">
        <v>18</v>
      </c>
      <c r="I231" s="22">
        <v>12</v>
      </c>
      <c r="J231" s="22">
        <v>22</v>
      </c>
      <c r="K231" s="22">
        <f t="shared" si="6"/>
        <v>133.05600000000001</v>
      </c>
      <c r="L231" s="110">
        <f t="shared" si="7"/>
        <v>228</v>
      </c>
      <c r="M231" s="138"/>
    </row>
    <row r="232" spans="1:13" s="116" customFormat="1" ht="16.5" thickTop="1" thickBot="1">
      <c r="A232" s="22" t="s">
        <v>342</v>
      </c>
      <c r="B232" s="22" t="s">
        <v>368</v>
      </c>
      <c r="C232" s="22"/>
      <c r="D232" s="33" t="s">
        <v>225</v>
      </c>
      <c r="E232" s="22" t="s">
        <v>216</v>
      </c>
      <c r="F232" s="22" t="s">
        <v>214</v>
      </c>
      <c r="G232" s="22">
        <v>28</v>
      </c>
      <c r="H232" s="22">
        <v>18</v>
      </c>
      <c r="I232" s="22">
        <v>12</v>
      </c>
      <c r="J232" s="22">
        <v>22</v>
      </c>
      <c r="K232" s="22">
        <f t="shared" si="6"/>
        <v>133.05600000000001</v>
      </c>
      <c r="L232" s="110">
        <f t="shared" si="7"/>
        <v>229</v>
      </c>
      <c r="M232" s="138"/>
    </row>
    <row r="233" spans="1:13" s="116" customFormat="1" ht="16.5" thickTop="1" thickBot="1">
      <c r="A233" s="22" t="s">
        <v>342</v>
      </c>
      <c r="B233" s="22" t="s">
        <v>364</v>
      </c>
      <c r="C233" s="22"/>
      <c r="D233" s="33" t="s">
        <v>225</v>
      </c>
      <c r="E233" s="22" t="s">
        <v>216</v>
      </c>
      <c r="F233" s="22" t="s">
        <v>214</v>
      </c>
      <c r="G233" s="22">
        <v>28</v>
      </c>
      <c r="H233" s="22">
        <v>18</v>
      </c>
      <c r="I233" s="22">
        <v>12</v>
      </c>
      <c r="J233" s="22">
        <v>22</v>
      </c>
      <c r="K233" s="22">
        <f t="shared" si="6"/>
        <v>133.05600000000001</v>
      </c>
      <c r="L233" s="110">
        <f t="shared" si="7"/>
        <v>230</v>
      </c>
      <c r="M233" s="138"/>
    </row>
    <row r="234" spans="1:13" s="116" customFormat="1" ht="16.5" thickTop="1" thickBot="1">
      <c r="A234" s="22" t="s">
        <v>342</v>
      </c>
      <c r="B234" s="22" t="s">
        <v>365</v>
      </c>
      <c r="C234" s="22"/>
      <c r="D234" s="33" t="s">
        <v>225</v>
      </c>
      <c r="E234" s="22" t="s">
        <v>216</v>
      </c>
      <c r="F234" s="22" t="s">
        <v>214</v>
      </c>
      <c r="G234" s="22">
        <v>28</v>
      </c>
      <c r="H234" s="22">
        <v>18</v>
      </c>
      <c r="I234" s="22">
        <v>12</v>
      </c>
      <c r="J234" s="22">
        <v>22</v>
      </c>
      <c r="K234" s="22">
        <f t="shared" si="6"/>
        <v>133.05600000000001</v>
      </c>
      <c r="L234" s="110">
        <f t="shared" si="7"/>
        <v>231</v>
      </c>
      <c r="M234" s="138"/>
    </row>
    <row r="235" spans="1:13" s="116" customFormat="1" ht="16.5" thickTop="1" thickBot="1">
      <c r="A235" s="22" t="s">
        <v>342</v>
      </c>
      <c r="B235" s="22" t="s">
        <v>374</v>
      </c>
      <c r="C235" s="22"/>
      <c r="D235" s="33" t="s">
        <v>225</v>
      </c>
      <c r="E235" s="22" t="s">
        <v>216</v>
      </c>
      <c r="F235" s="22" t="s">
        <v>214</v>
      </c>
      <c r="G235" s="22">
        <v>28</v>
      </c>
      <c r="H235" s="22">
        <v>30</v>
      </c>
      <c r="I235" s="22">
        <v>12</v>
      </c>
      <c r="J235" s="22">
        <v>22</v>
      </c>
      <c r="K235" s="22">
        <f t="shared" si="6"/>
        <v>221.76</v>
      </c>
      <c r="L235" s="110">
        <f t="shared" si="7"/>
        <v>232</v>
      </c>
      <c r="M235" s="138"/>
    </row>
    <row r="236" spans="1:13" s="116" customFormat="1" ht="16.5" thickTop="1" thickBot="1">
      <c r="A236" s="22" t="s">
        <v>342</v>
      </c>
      <c r="B236" s="22" t="s">
        <v>375</v>
      </c>
      <c r="C236" s="22"/>
      <c r="D236" s="33" t="s">
        <v>373</v>
      </c>
      <c r="E236" s="22" t="s">
        <v>216</v>
      </c>
      <c r="F236" s="22" t="s">
        <v>214</v>
      </c>
      <c r="G236" s="22">
        <v>28</v>
      </c>
      <c r="H236" s="22">
        <v>3</v>
      </c>
      <c r="I236" s="22">
        <v>12</v>
      </c>
      <c r="J236" s="22">
        <v>22</v>
      </c>
      <c r="K236" s="22">
        <f t="shared" si="6"/>
        <v>22.175999999999998</v>
      </c>
      <c r="L236" s="110">
        <f t="shared" si="7"/>
        <v>233</v>
      </c>
      <c r="M236" s="138"/>
    </row>
    <row r="237" spans="1:13" s="116" customFormat="1" ht="16.5" thickTop="1" thickBot="1">
      <c r="A237" s="22" t="s">
        <v>342</v>
      </c>
      <c r="B237" s="22" t="s">
        <v>376</v>
      </c>
      <c r="C237" s="22"/>
      <c r="D237" s="33" t="s">
        <v>373</v>
      </c>
      <c r="E237" s="22" t="s">
        <v>216</v>
      </c>
      <c r="F237" s="22" t="s">
        <v>214</v>
      </c>
      <c r="G237" s="22">
        <v>28</v>
      </c>
      <c r="H237" s="22">
        <v>4</v>
      </c>
      <c r="I237" s="22">
        <v>12</v>
      </c>
      <c r="J237" s="22">
        <v>22</v>
      </c>
      <c r="K237" s="22">
        <f t="shared" si="6"/>
        <v>29.568000000000001</v>
      </c>
      <c r="L237" s="110">
        <f t="shared" si="7"/>
        <v>234</v>
      </c>
      <c r="M237" s="138"/>
    </row>
    <row r="238" spans="1:13" s="116" customFormat="1" ht="16.5" thickTop="1" thickBot="1">
      <c r="A238" s="52" t="s">
        <v>342</v>
      </c>
      <c r="B238" s="52" t="s">
        <v>391</v>
      </c>
      <c r="C238" s="52"/>
      <c r="D238" s="59" t="s">
        <v>317</v>
      </c>
      <c r="E238" s="52" t="s">
        <v>216</v>
      </c>
      <c r="F238" s="52" t="s">
        <v>285</v>
      </c>
      <c r="G238" s="52">
        <v>130</v>
      </c>
      <c r="H238" s="52">
        <v>1</v>
      </c>
      <c r="I238" s="52">
        <v>8</v>
      </c>
      <c r="J238" s="52">
        <v>20</v>
      </c>
      <c r="K238" s="52">
        <f t="shared" si="6"/>
        <v>20.8</v>
      </c>
      <c r="L238" s="110">
        <f t="shared" si="7"/>
        <v>235</v>
      </c>
      <c r="M238" s="138"/>
    </row>
    <row r="239" spans="1:13" s="116" customFormat="1" ht="16.5" thickTop="1" thickBot="1">
      <c r="A239" s="52" t="s">
        <v>342</v>
      </c>
      <c r="B239" s="52" t="s">
        <v>286</v>
      </c>
      <c r="C239" s="52"/>
      <c r="D239" s="59" t="s">
        <v>366</v>
      </c>
      <c r="E239" s="52" t="s">
        <v>216</v>
      </c>
      <c r="F239" s="52" t="s">
        <v>215</v>
      </c>
      <c r="G239" s="52">
        <v>1350</v>
      </c>
      <c r="H239" s="52">
        <v>1</v>
      </c>
      <c r="I239" s="52">
        <v>1</v>
      </c>
      <c r="J239" s="52">
        <v>20</v>
      </c>
      <c r="K239" s="52">
        <f t="shared" si="6"/>
        <v>27</v>
      </c>
      <c r="L239" s="110">
        <f t="shared" si="7"/>
        <v>236</v>
      </c>
      <c r="M239" s="138"/>
    </row>
    <row r="240" spans="1:13" s="116" customFormat="1" ht="16.5" thickTop="1" thickBot="1">
      <c r="A240" s="52" t="s">
        <v>342</v>
      </c>
      <c r="B240" s="52" t="s">
        <v>388</v>
      </c>
      <c r="C240" s="52"/>
      <c r="D240" s="59" t="s">
        <v>310</v>
      </c>
      <c r="E240" s="52" t="s">
        <v>216</v>
      </c>
      <c r="F240" s="52" t="s">
        <v>285</v>
      </c>
      <c r="G240" s="52">
        <v>173</v>
      </c>
      <c r="H240" s="52">
        <v>1</v>
      </c>
      <c r="I240" s="52">
        <v>13</v>
      </c>
      <c r="J240" s="52">
        <v>22</v>
      </c>
      <c r="K240" s="52">
        <f t="shared" si="6"/>
        <v>49.478000000000002</v>
      </c>
      <c r="L240" s="110">
        <f t="shared" si="7"/>
        <v>237</v>
      </c>
      <c r="M240" s="138"/>
    </row>
    <row r="241" spans="1:13" s="116" customFormat="1" ht="16.5" thickTop="1" thickBot="1">
      <c r="A241" s="52" t="s">
        <v>342</v>
      </c>
      <c r="B241" s="52" t="s">
        <v>389</v>
      </c>
      <c r="C241" s="52"/>
      <c r="D241" s="59" t="s">
        <v>310</v>
      </c>
      <c r="E241" s="52" t="s">
        <v>216</v>
      </c>
      <c r="F241" s="52" t="s">
        <v>285</v>
      </c>
      <c r="G241" s="52">
        <v>173</v>
      </c>
      <c r="H241" s="52">
        <v>1</v>
      </c>
      <c r="I241" s="52">
        <v>13</v>
      </c>
      <c r="J241" s="52">
        <v>22</v>
      </c>
      <c r="K241" s="52">
        <f t="shared" si="6"/>
        <v>49.478000000000002</v>
      </c>
      <c r="L241" s="110">
        <f t="shared" si="7"/>
        <v>238</v>
      </c>
      <c r="M241" s="138"/>
    </row>
    <row r="242" spans="1:13" s="116" customFormat="1" ht="16.5" thickTop="1" thickBot="1">
      <c r="A242" s="52" t="s">
        <v>342</v>
      </c>
      <c r="B242" s="52" t="s">
        <v>389</v>
      </c>
      <c r="C242" s="52"/>
      <c r="D242" s="59" t="s">
        <v>310</v>
      </c>
      <c r="E242" s="52" t="s">
        <v>216</v>
      </c>
      <c r="F242" s="52" t="s">
        <v>285</v>
      </c>
      <c r="G242" s="52">
        <v>173</v>
      </c>
      <c r="H242" s="52">
        <v>1</v>
      </c>
      <c r="I242" s="52">
        <v>13</v>
      </c>
      <c r="J242" s="52">
        <v>22</v>
      </c>
      <c r="K242" s="52">
        <f t="shared" si="6"/>
        <v>49.478000000000002</v>
      </c>
      <c r="L242" s="110">
        <f t="shared" si="7"/>
        <v>239</v>
      </c>
      <c r="M242" s="138"/>
    </row>
    <row r="243" spans="1:13" s="116" customFormat="1" ht="16.5" thickTop="1" thickBot="1">
      <c r="A243" s="52" t="s">
        <v>342</v>
      </c>
      <c r="B243" s="52" t="s">
        <v>389</v>
      </c>
      <c r="C243" s="52"/>
      <c r="D243" s="59" t="s">
        <v>310</v>
      </c>
      <c r="E243" s="52" t="s">
        <v>216</v>
      </c>
      <c r="F243" s="52" t="s">
        <v>285</v>
      </c>
      <c r="G243" s="52">
        <v>173</v>
      </c>
      <c r="H243" s="52">
        <v>1</v>
      </c>
      <c r="I243" s="52">
        <v>13</v>
      </c>
      <c r="J243" s="52">
        <v>22</v>
      </c>
      <c r="K243" s="52">
        <f t="shared" si="6"/>
        <v>49.478000000000002</v>
      </c>
      <c r="L243" s="110">
        <f t="shared" si="7"/>
        <v>240</v>
      </c>
      <c r="M243" s="138"/>
    </row>
    <row r="244" spans="1:13" s="116" customFormat="1" ht="16.5" thickTop="1" thickBot="1">
      <c r="A244" s="52" t="s">
        <v>342</v>
      </c>
      <c r="B244" s="52" t="s">
        <v>389</v>
      </c>
      <c r="C244" s="52"/>
      <c r="D244" s="59" t="s">
        <v>310</v>
      </c>
      <c r="E244" s="52" t="s">
        <v>216</v>
      </c>
      <c r="F244" s="52" t="s">
        <v>285</v>
      </c>
      <c r="G244" s="52">
        <v>173</v>
      </c>
      <c r="H244" s="52">
        <v>1</v>
      </c>
      <c r="I244" s="52">
        <v>13</v>
      </c>
      <c r="J244" s="52">
        <v>22</v>
      </c>
      <c r="K244" s="52">
        <f t="shared" si="6"/>
        <v>49.478000000000002</v>
      </c>
      <c r="L244" s="110">
        <f t="shared" si="7"/>
        <v>241</v>
      </c>
      <c r="M244" s="138"/>
    </row>
    <row r="245" spans="1:13" s="116" customFormat="1" ht="16.5" thickTop="1" thickBot="1">
      <c r="A245" s="52" t="s">
        <v>342</v>
      </c>
      <c r="B245" s="52" t="s">
        <v>389</v>
      </c>
      <c r="C245" s="52"/>
      <c r="D245" s="59" t="s">
        <v>310</v>
      </c>
      <c r="E245" s="52" t="s">
        <v>216</v>
      </c>
      <c r="F245" s="52" t="s">
        <v>285</v>
      </c>
      <c r="G245" s="52">
        <v>173</v>
      </c>
      <c r="H245" s="52">
        <v>1</v>
      </c>
      <c r="I245" s="52">
        <v>13</v>
      </c>
      <c r="J245" s="52">
        <v>22</v>
      </c>
      <c r="K245" s="52">
        <f t="shared" si="6"/>
        <v>49.478000000000002</v>
      </c>
      <c r="L245" s="110">
        <f t="shared" si="7"/>
        <v>242</v>
      </c>
      <c r="M245" s="138"/>
    </row>
    <row r="246" spans="1:13" s="116" customFormat="1" ht="16.5" thickTop="1" thickBot="1">
      <c r="A246" s="52" t="s">
        <v>342</v>
      </c>
      <c r="B246" s="52" t="s">
        <v>390</v>
      </c>
      <c r="C246" s="52"/>
      <c r="D246" s="59" t="s">
        <v>310</v>
      </c>
      <c r="E246" s="52" t="s">
        <v>216</v>
      </c>
      <c r="F246" s="52" t="s">
        <v>285</v>
      </c>
      <c r="G246" s="52">
        <v>173</v>
      </c>
      <c r="H246" s="52">
        <v>1</v>
      </c>
      <c r="I246" s="52">
        <v>13</v>
      </c>
      <c r="J246" s="52">
        <v>22</v>
      </c>
      <c r="K246" s="52">
        <f t="shared" si="6"/>
        <v>49.478000000000002</v>
      </c>
      <c r="L246" s="110">
        <f t="shared" si="7"/>
        <v>243</v>
      </c>
      <c r="M246" s="138"/>
    </row>
    <row r="247" spans="1:13" s="116" customFormat="1" ht="16.5" thickTop="1" thickBot="1">
      <c r="A247" s="52" t="s">
        <v>342</v>
      </c>
      <c r="B247" s="52" t="s">
        <v>390</v>
      </c>
      <c r="C247" s="52"/>
      <c r="D247" s="59" t="s">
        <v>310</v>
      </c>
      <c r="E247" s="52" t="s">
        <v>216</v>
      </c>
      <c r="F247" s="52" t="s">
        <v>285</v>
      </c>
      <c r="G247" s="52">
        <v>173</v>
      </c>
      <c r="H247" s="52">
        <v>1</v>
      </c>
      <c r="I247" s="52">
        <v>13</v>
      </c>
      <c r="J247" s="52">
        <v>22</v>
      </c>
      <c r="K247" s="52">
        <f t="shared" si="6"/>
        <v>49.478000000000002</v>
      </c>
      <c r="L247" s="110">
        <f t="shared" si="7"/>
        <v>244</v>
      </c>
      <c r="M247" s="138"/>
    </row>
    <row r="248" spans="1:13" s="116" customFormat="1" ht="16.5" thickTop="1" thickBot="1">
      <c r="A248" s="52" t="s">
        <v>342</v>
      </c>
      <c r="B248" s="52" t="s">
        <v>390</v>
      </c>
      <c r="C248" s="52"/>
      <c r="D248" s="59" t="s">
        <v>310</v>
      </c>
      <c r="E248" s="52" t="s">
        <v>216</v>
      </c>
      <c r="F248" s="52" t="s">
        <v>285</v>
      </c>
      <c r="G248" s="52">
        <v>173</v>
      </c>
      <c r="H248" s="52">
        <v>1</v>
      </c>
      <c r="I248" s="52">
        <v>13</v>
      </c>
      <c r="J248" s="52">
        <v>22</v>
      </c>
      <c r="K248" s="52">
        <f t="shared" si="6"/>
        <v>49.478000000000002</v>
      </c>
      <c r="L248" s="110">
        <f t="shared" si="7"/>
        <v>245</v>
      </c>
      <c r="M248" s="138"/>
    </row>
    <row r="249" spans="1:13" s="116" customFormat="1" ht="16.5" thickTop="1" thickBot="1">
      <c r="A249" s="52" t="s">
        <v>342</v>
      </c>
      <c r="B249" s="52" t="s">
        <v>390</v>
      </c>
      <c r="C249" s="52"/>
      <c r="D249" s="59" t="s">
        <v>310</v>
      </c>
      <c r="E249" s="52" t="s">
        <v>216</v>
      </c>
      <c r="F249" s="52" t="s">
        <v>285</v>
      </c>
      <c r="G249" s="52">
        <v>173</v>
      </c>
      <c r="H249" s="52">
        <v>1</v>
      </c>
      <c r="I249" s="52">
        <v>13</v>
      </c>
      <c r="J249" s="52">
        <v>22</v>
      </c>
      <c r="K249" s="52">
        <f t="shared" si="6"/>
        <v>49.478000000000002</v>
      </c>
      <c r="L249" s="110">
        <f t="shared" si="7"/>
        <v>246</v>
      </c>
      <c r="M249" s="138"/>
    </row>
    <row r="250" spans="1:13" s="116" customFormat="1" ht="16.5" thickTop="1" thickBot="1">
      <c r="A250" s="52" t="s">
        <v>342</v>
      </c>
      <c r="B250" s="52" t="s">
        <v>390</v>
      </c>
      <c r="C250" s="52"/>
      <c r="D250" s="59" t="s">
        <v>310</v>
      </c>
      <c r="E250" s="52" t="s">
        <v>216</v>
      </c>
      <c r="F250" s="52" t="s">
        <v>285</v>
      </c>
      <c r="G250" s="52">
        <v>173</v>
      </c>
      <c r="H250" s="52">
        <v>1</v>
      </c>
      <c r="I250" s="52">
        <v>13</v>
      </c>
      <c r="J250" s="52">
        <v>22</v>
      </c>
      <c r="K250" s="52">
        <f t="shared" si="6"/>
        <v>49.478000000000002</v>
      </c>
      <c r="L250" s="110">
        <f t="shared" si="7"/>
        <v>247</v>
      </c>
      <c r="M250" s="138"/>
    </row>
    <row r="251" spans="1:13" s="116" customFormat="1" ht="16.5" thickTop="1" thickBot="1">
      <c r="A251" s="52" t="s">
        <v>342</v>
      </c>
      <c r="B251" s="52" t="s">
        <v>390</v>
      </c>
      <c r="C251" s="52"/>
      <c r="D251" s="59" t="s">
        <v>310</v>
      </c>
      <c r="E251" s="52" t="s">
        <v>216</v>
      </c>
      <c r="F251" s="52" t="s">
        <v>285</v>
      </c>
      <c r="G251" s="52">
        <v>173</v>
      </c>
      <c r="H251" s="52">
        <v>1</v>
      </c>
      <c r="I251" s="52">
        <v>13</v>
      </c>
      <c r="J251" s="52">
        <v>22</v>
      </c>
      <c r="K251" s="52">
        <f t="shared" si="6"/>
        <v>49.478000000000002</v>
      </c>
      <c r="L251" s="110">
        <f t="shared" si="7"/>
        <v>248</v>
      </c>
      <c r="M251" s="138"/>
    </row>
    <row r="252" spans="1:13" s="116" customFormat="1" ht="16.5" thickTop="1" thickBot="1">
      <c r="A252" s="52" t="s">
        <v>342</v>
      </c>
      <c r="B252" s="52" t="s">
        <v>343</v>
      </c>
      <c r="C252" s="52"/>
      <c r="D252" s="59" t="s">
        <v>367</v>
      </c>
      <c r="E252" s="52" t="s">
        <v>216</v>
      </c>
      <c r="F252" s="52" t="s">
        <v>285</v>
      </c>
      <c r="G252" s="52">
        <v>360</v>
      </c>
      <c r="H252" s="52">
        <v>1</v>
      </c>
      <c r="I252" s="52">
        <v>4</v>
      </c>
      <c r="J252" s="52">
        <v>21</v>
      </c>
      <c r="K252" s="52">
        <f t="shared" si="6"/>
        <v>30.24</v>
      </c>
      <c r="L252" s="110">
        <f t="shared" si="7"/>
        <v>249</v>
      </c>
      <c r="M252" s="138"/>
    </row>
    <row r="253" spans="1:13" s="116" customFormat="1" ht="16.5" thickTop="1" thickBot="1">
      <c r="A253" s="52" t="s">
        <v>342</v>
      </c>
      <c r="B253" s="52" t="s">
        <v>275</v>
      </c>
      <c r="C253" s="52"/>
      <c r="D253" s="59" t="s">
        <v>367</v>
      </c>
      <c r="E253" s="52" t="s">
        <v>216</v>
      </c>
      <c r="F253" s="52" t="s">
        <v>285</v>
      </c>
      <c r="G253" s="52">
        <v>350</v>
      </c>
      <c r="H253" s="52">
        <v>1</v>
      </c>
      <c r="I253" s="52">
        <v>4</v>
      </c>
      <c r="J253" s="52">
        <v>21</v>
      </c>
      <c r="K253" s="52">
        <f t="shared" si="6"/>
        <v>29.4</v>
      </c>
      <c r="L253" s="110">
        <f t="shared" si="7"/>
        <v>250</v>
      </c>
      <c r="M253" s="138"/>
    </row>
    <row r="254" spans="1:13" s="116" customFormat="1" ht="16.5" thickTop="1" thickBot="1">
      <c r="A254" s="52" t="s">
        <v>342</v>
      </c>
      <c r="B254" s="52" t="s">
        <v>276</v>
      </c>
      <c r="C254" s="52"/>
      <c r="D254" s="59" t="s">
        <v>367</v>
      </c>
      <c r="E254" s="52" t="s">
        <v>216</v>
      </c>
      <c r="F254" s="52" t="s">
        <v>285</v>
      </c>
      <c r="G254" s="52">
        <v>350</v>
      </c>
      <c r="H254" s="52">
        <v>1</v>
      </c>
      <c r="I254" s="52">
        <v>4</v>
      </c>
      <c r="J254" s="52">
        <v>21</v>
      </c>
      <c r="K254" s="52">
        <f t="shared" si="6"/>
        <v>29.4</v>
      </c>
      <c r="L254" s="110">
        <f t="shared" si="7"/>
        <v>251</v>
      </c>
      <c r="M254" s="138"/>
    </row>
    <row r="255" spans="1:13" s="116" customFormat="1" ht="16.5" thickTop="1" thickBot="1">
      <c r="A255" s="52" t="s">
        <v>342</v>
      </c>
      <c r="B255" s="52" t="s">
        <v>277</v>
      </c>
      <c r="C255" s="52"/>
      <c r="D255" s="59" t="s">
        <v>367</v>
      </c>
      <c r="E255" s="52" t="s">
        <v>216</v>
      </c>
      <c r="F255" s="52" t="s">
        <v>285</v>
      </c>
      <c r="G255" s="52">
        <v>350</v>
      </c>
      <c r="H255" s="52">
        <v>1</v>
      </c>
      <c r="I255" s="52">
        <v>4</v>
      </c>
      <c r="J255" s="52">
        <v>21</v>
      </c>
      <c r="K255" s="52">
        <f t="shared" si="6"/>
        <v>29.4</v>
      </c>
      <c r="L255" s="110">
        <f t="shared" si="7"/>
        <v>252</v>
      </c>
      <c r="M255" s="138"/>
    </row>
    <row r="256" spans="1:13" s="116" customFormat="1" ht="16.5" thickTop="1" thickBot="1">
      <c r="A256" s="52" t="s">
        <v>342</v>
      </c>
      <c r="B256" s="52" t="s">
        <v>279</v>
      </c>
      <c r="C256" s="52"/>
      <c r="D256" s="59" t="s">
        <v>367</v>
      </c>
      <c r="E256" s="52" t="s">
        <v>216</v>
      </c>
      <c r="F256" s="52" t="s">
        <v>285</v>
      </c>
      <c r="G256" s="52">
        <v>350</v>
      </c>
      <c r="H256" s="52">
        <v>1</v>
      </c>
      <c r="I256" s="52">
        <v>4</v>
      </c>
      <c r="J256" s="52">
        <v>21</v>
      </c>
      <c r="K256" s="52">
        <f t="shared" si="6"/>
        <v>29.4</v>
      </c>
      <c r="L256" s="110">
        <f t="shared" si="7"/>
        <v>253</v>
      </c>
      <c r="M256" s="138"/>
    </row>
    <row r="257" spans="1:13" s="116" customFormat="1" ht="16.5" thickTop="1" thickBot="1">
      <c r="A257" s="52" t="s">
        <v>342</v>
      </c>
      <c r="B257" s="52" t="s">
        <v>280</v>
      </c>
      <c r="C257" s="52"/>
      <c r="D257" s="59" t="s">
        <v>367</v>
      </c>
      <c r="E257" s="52" t="s">
        <v>216</v>
      </c>
      <c r="F257" s="52" t="s">
        <v>285</v>
      </c>
      <c r="G257" s="52">
        <v>350</v>
      </c>
      <c r="H257" s="52">
        <v>1</v>
      </c>
      <c r="I257" s="52">
        <v>4</v>
      </c>
      <c r="J257" s="52">
        <v>21</v>
      </c>
      <c r="K257" s="52">
        <f t="shared" si="6"/>
        <v>29.4</v>
      </c>
      <c r="L257" s="110">
        <f t="shared" si="7"/>
        <v>254</v>
      </c>
      <c r="M257" s="138"/>
    </row>
    <row r="258" spans="1:13" s="116" customFormat="1" ht="16.5" thickTop="1" thickBot="1">
      <c r="A258" s="52" t="s">
        <v>342</v>
      </c>
      <c r="B258" s="52" t="s">
        <v>344</v>
      </c>
      <c r="C258" s="52"/>
      <c r="D258" s="59" t="s">
        <v>367</v>
      </c>
      <c r="E258" s="52" t="s">
        <v>216</v>
      </c>
      <c r="F258" s="52" t="s">
        <v>285</v>
      </c>
      <c r="G258" s="52">
        <v>350</v>
      </c>
      <c r="H258" s="52">
        <v>1</v>
      </c>
      <c r="I258" s="52">
        <v>4</v>
      </c>
      <c r="J258" s="52">
        <v>21</v>
      </c>
      <c r="K258" s="52">
        <f t="shared" si="6"/>
        <v>29.4</v>
      </c>
      <c r="L258" s="110">
        <f t="shared" si="7"/>
        <v>255</v>
      </c>
      <c r="M258" s="138"/>
    </row>
    <row r="259" spans="1:13" s="116" customFormat="1" ht="16.5" thickTop="1" thickBot="1">
      <c r="A259" s="52" t="s">
        <v>342</v>
      </c>
      <c r="B259" s="52" t="s">
        <v>345</v>
      </c>
      <c r="C259" s="52"/>
      <c r="D259" s="59" t="s">
        <v>367</v>
      </c>
      <c r="E259" s="52" t="s">
        <v>216</v>
      </c>
      <c r="F259" s="52" t="s">
        <v>285</v>
      </c>
      <c r="G259" s="52">
        <v>350</v>
      </c>
      <c r="H259" s="52">
        <v>1</v>
      </c>
      <c r="I259" s="52">
        <v>4</v>
      </c>
      <c r="J259" s="52">
        <v>21</v>
      </c>
      <c r="K259" s="52">
        <f t="shared" ref="K259:K322" si="8">(G259*H259*I259*J259)/1000</f>
        <v>29.4</v>
      </c>
      <c r="L259" s="110">
        <f t="shared" si="7"/>
        <v>256</v>
      </c>
      <c r="M259" s="138"/>
    </row>
    <row r="260" spans="1:13" s="116" customFormat="1" ht="16.5" thickTop="1" thickBot="1">
      <c r="A260" s="52" t="s">
        <v>342</v>
      </c>
      <c r="B260" s="52" t="s">
        <v>346</v>
      </c>
      <c r="C260" s="52"/>
      <c r="D260" s="59" t="s">
        <v>367</v>
      </c>
      <c r="E260" s="52" t="s">
        <v>216</v>
      </c>
      <c r="F260" s="52" t="s">
        <v>285</v>
      </c>
      <c r="G260" s="52">
        <v>350</v>
      </c>
      <c r="H260" s="52">
        <v>1</v>
      </c>
      <c r="I260" s="52">
        <v>4</v>
      </c>
      <c r="J260" s="52">
        <v>21</v>
      </c>
      <c r="K260" s="52">
        <f t="shared" si="8"/>
        <v>29.4</v>
      </c>
      <c r="L260" s="110">
        <f t="shared" si="7"/>
        <v>257</v>
      </c>
      <c r="M260" s="138"/>
    </row>
    <row r="261" spans="1:13" s="116" customFormat="1" ht="16.5" thickTop="1" thickBot="1">
      <c r="A261" s="52" t="s">
        <v>342</v>
      </c>
      <c r="B261" s="52" t="s">
        <v>347</v>
      </c>
      <c r="C261" s="52"/>
      <c r="D261" s="59" t="s">
        <v>367</v>
      </c>
      <c r="E261" s="52" t="s">
        <v>216</v>
      </c>
      <c r="F261" s="52" t="s">
        <v>285</v>
      </c>
      <c r="G261" s="52">
        <v>350</v>
      </c>
      <c r="H261" s="52">
        <v>1</v>
      </c>
      <c r="I261" s="52">
        <v>4</v>
      </c>
      <c r="J261" s="52">
        <v>21</v>
      </c>
      <c r="K261" s="52">
        <f t="shared" si="8"/>
        <v>29.4</v>
      </c>
      <c r="L261" s="110">
        <f t="shared" ref="L261:L324" si="9">1+L260</f>
        <v>258</v>
      </c>
      <c r="M261" s="138"/>
    </row>
    <row r="262" spans="1:13" s="116" customFormat="1" ht="16.5" thickTop="1" thickBot="1">
      <c r="A262" s="52" t="s">
        <v>342</v>
      </c>
      <c r="B262" s="52" t="s">
        <v>348</v>
      </c>
      <c r="C262" s="52"/>
      <c r="D262" s="59" t="s">
        <v>367</v>
      </c>
      <c r="E262" s="52" t="s">
        <v>216</v>
      </c>
      <c r="F262" s="52" t="s">
        <v>285</v>
      </c>
      <c r="G262" s="52">
        <v>350</v>
      </c>
      <c r="H262" s="52">
        <v>1</v>
      </c>
      <c r="I262" s="52">
        <v>4</v>
      </c>
      <c r="J262" s="52">
        <v>21</v>
      </c>
      <c r="K262" s="52">
        <f t="shared" si="8"/>
        <v>29.4</v>
      </c>
      <c r="L262" s="110">
        <f t="shared" si="9"/>
        <v>259</v>
      </c>
      <c r="M262" s="138"/>
    </row>
    <row r="263" spans="1:13" s="116" customFormat="1" ht="16.5" thickTop="1" thickBot="1">
      <c r="A263" s="52" t="s">
        <v>342</v>
      </c>
      <c r="B263" s="52" t="s">
        <v>349</v>
      </c>
      <c r="C263" s="52"/>
      <c r="D263" s="59" t="s">
        <v>367</v>
      </c>
      <c r="E263" s="52" t="s">
        <v>216</v>
      </c>
      <c r="F263" s="52" t="s">
        <v>285</v>
      </c>
      <c r="G263" s="52">
        <v>350</v>
      </c>
      <c r="H263" s="52">
        <v>1</v>
      </c>
      <c r="I263" s="52">
        <v>4</v>
      </c>
      <c r="J263" s="52">
        <v>21</v>
      </c>
      <c r="K263" s="52">
        <f t="shared" si="8"/>
        <v>29.4</v>
      </c>
      <c r="L263" s="110">
        <f t="shared" si="9"/>
        <v>260</v>
      </c>
      <c r="M263" s="138"/>
    </row>
    <row r="264" spans="1:13" s="116" customFormat="1" ht="16.5" thickTop="1" thickBot="1">
      <c r="A264" s="52" t="s">
        <v>342</v>
      </c>
      <c r="B264" s="52" t="s">
        <v>350</v>
      </c>
      <c r="C264" s="52"/>
      <c r="D264" s="59" t="s">
        <v>367</v>
      </c>
      <c r="E264" s="52" t="s">
        <v>216</v>
      </c>
      <c r="F264" s="52" t="s">
        <v>285</v>
      </c>
      <c r="G264" s="52">
        <v>350</v>
      </c>
      <c r="H264" s="52">
        <v>1</v>
      </c>
      <c r="I264" s="52">
        <v>4</v>
      </c>
      <c r="J264" s="52">
        <v>21</v>
      </c>
      <c r="K264" s="52">
        <f t="shared" si="8"/>
        <v>29.4</v>
      </c>
      <c r="L264" s="110">
        <f t="shared" si="9"/>
        <v>261</v>
      </c>
      <c r="M264" s="138"/>
    </row>
    <row r="265" spans="1:13" s="116" customFormat="1" ht="16.5" thickTop="1" thickBot="1">
      <c r="A265" s="52" t="s">
        <v>342</v>
      </c>
      <c r="B265" s="52" t="s">
        <v>351</v>
      </c>
      <c r="C265" s="52"/>
      <c r="D265" s="59" t="s">
        <v>367</v>
      </c>
      <c r="E265" s="52" t="s">
        <v>216</v>
      </c>
      <c r="F265" s="52" t="s">
        <v>285</v>
      </c>
      <c r="G265" s="52">
        <v>350</v>
      </c>
      <c r="H265" s="52">
        <v>1</v>
      </c>
      <c r="I265" s="52">
        <v>4</v>
      </c>
      <c r="J265" s="52">
        <v>21</v>
      </c>
      <c r="K265" s="52">
        <f t="shared" si="8"/>
        <v>29.4</v>
      </c>
      <c r="L265" s="110">
        <f t="shared" si="9"/>
        <v>262</v>
      </c>
      <c r="M265" s="138"/>
    </row>
    <row r="266" spans="1:13" s="116" customFormat="1" ht="16.5" thickTop="1" thickBot="1">
      <c r="A266" s="54" t="s">
        <v>392</v>
      </c>
      <c r="B266" s="54" t="s">
        <v>397</v>
      </c>
      <c r="C266" s="54"/>
      <c r="D266" s="60" t="s">
        <v>410</v>
      </c>
      <c r="E266" s="54" t="s">
        <v>216</v>
      </c>
      <c r="F266" s="54" t="s">
        <v>285</v>
      </c>
      <c r="G266" s="54">
        <v>2500</v>
      </c>
      <c r="H266" s="54">
        <v>1</v>
      </c>
      <c r="I266" s="54">
        <v>24</v>
      </c>
      <c r="J266" s="54">
        <v>30</v>
      </c>
      <c r="K266" s="54">
        <f t="shared" si="8"/>
        <v>1800</v>
      </c>
      <c r="L266" s="110">
        <f t="shared" si="9"/>
        <v>263</v>
      </c>
      <c r="M266" s="138"/>
    </row>
    <row r="267" spans="1:13" s="116" customFormat="1" ht="16.5" thickTop="1" thickBot="1">
      <c r="A267" s="54" t="s">
        <v>392</v>
      </c>
      <c r="B267" s="54" t="s">
        <v>398</v>
      </c>
      <c r="C267" s="54"/>
      <c r="D267" s="60" t="s">
        <v>308</v>
      </c>
      <c r="E267" s="54" t="s">
        <v>216</v>
      </c>
      <c r="F267" s="54" t="s">
        <v>285</v>
      </c>
      <c r="G267" s="54">
        <v>100</v>
      </c>
      <c r="H267" s="54">
        <v>1</v>
      </c>
      <c r="I267" s="54">
        <v>8</v>
      </c>
      <c r="J267" s="54">
        <v>22</v>
      </c>
      <c r="K267" s="54">
        <f t="shared" si="8"/>
        <v>17.600000000000001</v>
      </c>
      <c r="L267" s="110">
        <f t="shared" si="9"/>
        <v>264</v>
      </c>
      <c r="M267" s="138"/>
    </row>
    <row r="268" spans="1:13" s="116" customFormat="1" ht="16.5" thickTop="1" thickBot="1">
      <c r="A268" s="54" t="s">
        <v>392</v>
      </c>
      <c r="B268" s="54" t="s">
        <v>397</v>
      </c>
      <c r="C268" s="54"/>
      <c r="D268" s="60" t="s">
        <v>308</v>
      </c>
      <c r="E268" s="54" t="s">
        <v>216</v>
      </c>
      <c r="F268" s="54" t="s">
        <v>285</v>
      </c>
      <c r="G268" s="54">
        <v>100</v>
      </c>
      <c r="H268" s="54">
        <v>15</v>
      </c>
      <c r="I268" s="54">
        <v>8</v>
      </c>
      <c r="J268" s="54">
        <v>22</v>
      </c>
      <c r="K268" s="54">
        <f t="shared" si="8"/>
        <v>264</v>
      </c>
      <c r="L268" s="110">
        <f t="shared" si="9"/>
        <v>265</v>
      </c>
      <c r="M268" s="138"/>
    </row>
    <row r="269" spans="1:13" s="116" customFormat="1" ht="16.5" thickTop="1" thickBot="1">
      <c r="A269" s="54" t="s">
        <v>392</v>
      </c>
      <c r="B269" s="54" t="s">
        <v>397</v>
      </c>
      <c r="C269" s="54"/>
      <c r="D269" s="60" t="s">
        <v>308</v>
      </c>
      <c r="E269" s="54" t="s">
        <v>216</v>
      </c>
      <c r="F269" s="54" t="s">
        <v>285</v>
      </c>
      <c r="G269" s="54">
        <v>100</v>
      </c>
      <c r="H269" s="54">
        <v>15</v>
      </c>
      <c r="I269" s="54">
        <v>8</v>
      </c>
      <c r="J269" s="54">
        <v>22</v>
      </c>
      <c r="K269" s="54">
        <f t="shared" si="8"/>
        <v>264</v>
      </c>
      <c r="L269" s="110">
        <f t="shared" si="9"/>
        <v>266</v>
      </c>
      <c r="M269" s="138"/>
    </row>
    <row r="270" spans="1:13" s="117" customFormat="1" ht="16.5" thickTop="1" thickBot="1">
      <c r="A270" s="54" t="s">
        <v>392</v>
      </c>
      <c r="B270" s="54" t="s">
        <v>439</v>
      </c>
      <c r="C270" s="54"/>
      <c r="D270" s="60" t="s">
        <v>308</v>
      </c>
      <c r="E270" s="54" t="s">
        <v>216</v>
      </c>
      <c r="F270" s="54" t="s">
        <v>285</v>
      </c>
      <c r="G270" s="54">
        <v>100</v>
      </c>
      <c r="H270" s="54">
        <v>4</v>
      </c>
      <c r="I270" s="54">
        <v>8</v>
      </c>
      <c r="J270" s="54">
        <v>22</v>
      </c>
      <c r="K270" s="54">
        <f t="shared" si="8"/>
        <v>70.400000000000006</v>
      </c>
      <c r="L270" s="110">
        <f t="shared" si="9"/>
        <v>267</v>
      </c>
      <c r="M270" s="139"/>
    </row>
    <row r="271" spans="1:13" s="117" customFormat="1" ht="16.5" thickTop="1" thickBot="1">
      <c r="A271" s="54" t="s">
        <v>392</v>
      </c>
      <c r="B271" s="54" t="s">
        <v>435</v>
      </c>
      <c r="C271" s="54"/>
      <c r="D271" s="60" t="s">
        <v>408</v>
      </c>
      <c r="E271" s="54" t="s">
        <v>216</v>
      </c>
      <c r="F271" s="54" t="s">
        <v>285</v>
      </c>
      <c r="G271" s="54">
        <v>42</v>
      </c>
      <c r="H271" s="54">
        <v>8</v>
      </c>
      <c r="I271" s="54">
        <v>24</v>
      </c>
      <c r="J271" s="54">
        <v>30</v>
      </c>
      <c r="K271" s="54">
        <f t="shared" si="8"/>
        <v>241.92</v>
      </c>
      <c r="L271" s="110">
        <f t="shared" si="9"/>
        <v>268</v>
      </c>
      <c r="M271" s="139"/>
    </row>
    <row r="272" spans="1:13" s="117" customFormat="1" ht="16.5" thickTop="1" thickBot="1">
      <c r="A272" s="54" t="s">
        <v>392</v>
      </c>
      <c r="B272" s="54" t="s">
        <v>435</v>
      </c>
      <c r="C272" s="54"/>
      <c r="D272" s="60" t="s">
        <v>327</v>
      </c>
      <c r="E272" s="54" t="s">
        <v>216</v>
      </c>
      <c r="F272" s="54" t="s">
        <v>215</v>
      </c>
      <c r="G272" s="54">
        <v>520</v>
      </c>
      <c r="H272" s="54">
        <v>1</v>
      </c>
      <c r="I272" s="54">
        <v>24</v>
      </c>
      <c r="J272" s="54">
        <v>30</v>
      </c>
      <c r="K272" s="54">
        <f t="shared" si="8"/>
        <v>374.4</v>
      </c>
      <c r="L272" s="110">
        <f t="shared" si="9"/>
        <v>269</v>
      </c>
      <c r="M272" s="139"/>
    </row>
    <row r="273" spans="1:13" s="117" customFormat="1" ht="16.5" thickTop="1" thickBot="1">
      <c r="A273" s="54" t="s">
        <v>392</v>
      </c>
      <c r="B273" s="54" t="s">
        <v>398</v>
      </c>
      <c r="C273" s="54"/>
      <c r="D273" s="60" t="s">
        <v>318</v>
      </c>
      <c r="E273" s="54" t="s">
        <v>216</v>
      </c>
      <c r="F273" s="54" t="s">
        <v>285</v>
      </c>
      <c r="G273" s="54">
        <v>125</v>
      </c>
      <c r="H273" s="54">
        <v>1</v>
      </c>
      <c r="I273" s="54">
        <v>10</v>
      </c>
      <c r="J273" s="54">
        <v>22</v>
      </c>
      <c r="K273" s="54">
        <f t="shared" si="8"/>
        <v>27.5</v>
      </c>
      <c r="L273" s="110">
        <f t="shared" si="9"/>
        <v>270</v>
      </c>
      <c r="M273" s="139"/>
    </row>
    <row r="274" spans="1:13" s="117" customFormat="1" ht="16.5" thickTop="1" thickBot="1">
      <c r="A274" s="54" t="s">
        <v>392</v>
      </c>
      <c r="B274" s="54" t="s">
        <v>398</v>
      </c>
      <c r="C274" s="54"/>
      <c r="D274" s="60" t="s">
        <v>316</v>
      </c>
      <c r="E274" s="54" t="s">
        <v>216</v>
      </c>
      <c r="F274" s="54" t="s">
        <v>285</v>
      </c>
      <c r="G274" s="54">
        <v>253</v>
      </c>
      <c r="H274" s="54">
        <v>1</v>
      </c>
      <c r="I274" s="54">
        <v>12</v>
      </c>
      <c r="J274" s="54">
        <v>22</v>
      </c>
      <c r="K274" s="54">
        <f t="shared" si="8"/>
        <v>66.792000000000002</v>
      </c>
      <c r="L274" s="110">
        <f t="shared" si="9"/>
        <v>271</v>
      </c>
      <c r="M274" s="139"/>
    </row>
    <row r="275" spans="1:13" s="117" customFormat="1" ht="16.5" thickTop="1" thickBot="1">
      <c r="A275" s="54" t="s">
        <v>392</v>
      </c>
      <c r="B275" s="54" t="s">
        <v>436</v>
      </c>
      <c r="C275" s="54"/>
      <c r="D275" s="60" t="s">
        <v>316</v>
      </c>
      <c r="E275" s="54" t="s">
        <v>216</v>
      </c>
      <c r="F275" s="54" t="s">
        <v>285</v>
      </c>
      <c r="G275" s="54">
        <v>253</v>
      </c>
      <c r="H275" s="54">
        <v>1</v>
      </c>
      <c r="I275" s="54">
        <v>12</v>
      </c>
      <c r="J275" s="54">
        <v>22</v>
      </c>
      <c r="K275" s="54">
        <f t="shared" si="8"/>
        <v>66.792000000000002</v>
      </c>
      <c r="L275" s="110">
        <f t="shared" si="9"/>
        <v>272</v>
      </c>
      <c r="M275" s="139"/>
    </row>
    <row r="276" spans="1:13" s="117" customFormat="1" ht="16.5" thickTop="1" thickBot="1">
      <c r="A276" s="54" t="s">
        <v>392</v>
      </c>
      <c r="B276" s="54" t="s">
        <v>437</v>
      </c>
      <c r="C276" s="54"/>
      <c r="D276" s="60" t="s">
        <v>316</v>
      </c>
      <c r="E276" s="54" t="s">
        <v>216</v>
      </c>
      <c r="F276" s="54" t="s">
        <v>285</v>
      </c>
      <c r="G276" s="54">
        <v>253</v>
      </c>
      <c r="H276" s="54">
        <v>1</v>
      </c>
      <c r="I276" s="54">
        <v>12</v>
      </c>
      <c r="J276" s="54">
        <v>22</v>
      </c>
      <c r="K276" s="54">
        <f t="shared" si="8"/>
        <v>66.792000000000002</v>
      </c>
      <c r="L276" s="110">
        <f t="shared" si="9"/>
        <v>273</v>
      </c>
      <c r="M276" s="139"/>
    </row>
    <row r="277" spans="1:13" s="117" customFormat="1" ht="16.5" thickTop="1" thickBot="1">
      <c r="A277" s="54" t="s">
        <v>392</v>
      </c>
      <c r="B277" s="54" t="s">
        <v>438</v>
      </c>
      <c r="C277" s="54"/>
      <c r="D277" s="60" t="s">
        <v>316</v>
      </c>
      <c r="E277" s="54" t="s">
        <v>216</v>
      </c>
      <c r="F277" s="54" t="s">
        <v>285</v>
      </c>
      <c r="G277" s="54">
        <v>253</v>
      </c>
      <c r="H277" s="54">
        <v>1</v>
      </c>
      <c r="I277" s="54">
        <v>12</v>
      </c>
      <c r="J277" s="54">
        <v>22</v>
      </c>
      <c r="K277" s="54">
        <f t="shared" si="8"/>
        <v>66.792000000000002</v>
      </c>
      <c r="L277" s="110">
        <f t="shared" si="9"/>
        <v>274</v>
      </c>
      <c r="M277" s="139"/>
    </row>
    <row r="278" spans="1:13" s="117" customFormat="1" ht="16.5" thickTop="1" thickBot="1">
      <c r="A278" s="54" t="s">
        <v>392</v>
      </c>
      <c r="B278" s="54" t="s">
        <v>397</v>
      </c>
      <c r="C278" s="54"/>
      <c r="D278" s="60" t="s">
        <v>409</v>
      </c>
      <c r="E278" s="54" t="s">
        <v>216</v>
      </c>
      <c r="F278" s="54" t="s">
        <v>285</v>
      </c>
      <c r="G278" s="54">
        <v>635</v>
      </c>
      <c r="H278" s="54">
        <v>1</v>
      </c>
      <c r="I278" s="54">
        <v>4</v>
      </c>
      <c r="J278" s="54">
        <v>20</v>
      </c>
      <c r="K278" s="54">
        <f t="shared" si="8"/>
        <v>50.8</v>
      </c>
      <c r="L278" s="110">
        <f t="shared" si="9"/>
        <v>275</v>
      </c>
      <c r="M278" s="139"/>
    </row>
    <row r="279" spans="1:13" s="117" customFormat="1" ht="16.5" thickTop="1" thickBot="1">
      <c r="A279" s="25" t="s">
        <v>392</v>
      </c>
      <c r="B279" s="25" t="s">
        <v>398</v>
      </c>
      <c r="C279" s="25"/>
      <c r="D279" s="34" t="s">
        <v>225</v>
      </c>
      <c r="E279" s="25" t="s">
        <v>216</v>
      </c>
      <c r="F279" s="25" t="s">
        <v>214</v>
      </c>
      <c r="G279" s="25">
        <v>30</v>
      </c>
      <c r="H279" s="25">
        <v>24</v>
      </c>
      <c r="I279" s="54">
        <v>12</v>
      </c>
      <c r="J279" s="54">
        <v>22</v>
      </c>
      <c r="K279" s="25">
        <f t="shared" si="8"/>
        <v>190.08</v>
      </c>
      <c r="L279" s="110">
        <f t="shared" si="9"/>
        <v>276</v>
      </c>
      <c r="M279" s="139"/>
    </row>
    <row r="280" spans="1:13" s="117" customFormat="1" ht="16.5" thickTop="1" thickBot="1">
      <c r="A280" s="25" t="s">
        <v>392</v>
      </c>
      <c r="B280" s="25" t="s">
        <v>436</v>
      </c>
      <c r="C280" s="25"/>
      <c r="D280" s="34" t="s">
        <v>225</v>
      </c>
      <c r="E280" s="25" t="s">
        <v>216</v>
      </c>
      <c r="F280" s="25" t="s">
        <v>214</v>
      </c>
      <c r="G280" s="25">
        <v>28</v>
      </c>
      <c r="H280" s="25">
        <v>8</v>
      </c>
      <c r="I280" s="25">
        <v>12</v>
      </c>
      <c r="J280" s="25">
        <v>22</v>
      </c>
      <c r="K280" s="25">
        <f t="shared" si="8"/>
        <v>59.136000000000003</v>
      </c>
      <c r="L280" s="110">
        <f t="shared" si="9"/>
        <v>277</v>
      </c>
      <c r="M280" s="139"/>
    </row>
    <row r="281" spans="1:13" s="117" customFormat="1" ht="16.5" thickTop="1" thickBot="1">
      <c r="A281" s="25" t="s">
        <v>392</v>
      </c>
      <c r="B281" s="25" t="s">
        <v>437</v>
      </c>
      <c r="C281" s="25"/>
      <c r="D281" s="34" t="s">
        <v>225</v>
      </c>
      <c r="E281" s="25" t="s">
        <v>216</v>
      </c>
      <c r="F281" s="25" t="s">
        <v>214</v>
      </c>
      <c r="G281" s="25">
        <v>28</v>
      </c>
      <c r="H281" s="25">
        <v>8</v>
      </c>
      <c r="I281" s="25">
        <v>12</v>
      </c>
      <c r="J281" s="25">
        <v>22</v>
      </c>
      <c r="K281" s="25">
        <f t="shared" si="8"/>
        <v>59.136000000000003</v>
      </c>
      <c r="L281" s="110">
        <f t="shared" si="9"/>
        <v>278</v>
      </c>
      <c r="M281" s="139"/>
    </row>
    <row r="282" spans="1:13" s="117" customFormat="1" ht="16.5" thickTop="1" thickBot="1">
      <c r="A282" s="25" t="s">
        <v>392</v>
      </c>
      <c r="B282" s="25" t="s">
        <v>438</v>
      </c>
      <c r="C282" s="25"/>
      <c r="D282" s="34" t="s">
        <v>225</v>
      </c>
      <c r="E282" s="25" t="s">
        <v>216</v>
      </c>
      <c r="F282" s="25" t="s">
        <v>214</v>
      </c>
      <c r="G282" s="25">
        <v>28</v>
      </c>
      <c r="H282" s="25">
        <v>8</v>
      </c>
      <c r="I282" s="25">
        <v>12</v>
      </c>
      <c r="J282" s="25">
        <v>22</v>
      </c>
      <c r="K282" s="25">
        <f t="shared" si="8"/>
        <v>59.136000000000003</v>
      </c>
      <c r="L282" s="110">
        <f t="shared" si="9"/>
        <v>279</v>
      </c>
      <c r="M282" s="139"/>
    </row>
    <row r="283" spans="1:13" s="117" customFormat="1" ht="16.5" thickTop="1" thickBot="1">
      <c r="A283" s="25" t="s">
        <v>392</v>
      </c>
      <c r="B283" s="25" t="s">
        <v>439</v>
      </c>
      <c r="C283" s="25"/>
      <c r="D283" s="34" t="s">
        <v>225</v>
      </c>
      <c r="E283" s="25" t="s">
        <v>216</v>
      </c>
      <c r="F283" s="25" t="s">
        <v>214</v>
      </c>
      <c r="G283" s="25">
        <v>28</v>
      </c>
      <c r="H283" s="25">
        <v>6</v>
      </c>
      <c r="I283" s="25">
        <v>12</v>
      </c>
      <c r="J283" s="25">
        <v>22</v>
      </c>
      <c r="K283" s="25">
        <f t="shared" si="8"/>
        <v>44.351999999999997</v>
      </c>
      <c r="L283" s="110">
        <f t="shared" si="9"/>
        <v>280</v>
      </c>
      <c r="M283" s="139"/>
    </row>
    <row r="284" spans="1:13" s="117" customFormat="1" ht="16.5" thickTop="1" thickBot="1">
      <c r="A284" s="25" t="s">
        <v>392</v>
      </c>
      <c r="B284" s="25" t="s">
        <v>435</v>
      </c>
      <c r="C284" s="25"/>
      <c r="D284" s="34" t="s">
        <v>225</v>
      </c>
      <c r="E284" s="25" t="s">
        <v>216</v>
      </c>
      <c r="F284" s="25" t="s">
        <v>214</v>
      </c>
      <c r="G284" s="25">
        <v>28</v>
      </c>
      <c r="H284" s="25">
        <v>3</v>
      </c>
      <c r="I284" s="25">
        <v>12</v>
      </c>
      <c r="J284" s="25">
        <v>22</v>
      </c>
      <c r="K284" s="25">
        <f t="shared" si="8"/>
        <v>22.175999999999998</v>
      </c>
      <c r="L284" s="110">
        <f t="shared" si="9"/>
        <v>281</v>
      </c>
      <c r="M284" s="139"/>
    </row>
    <row r="285" spans="1:13" s="117" customFormat="1" ht="16.5" thickTop="1" thickBot="1">
      <c r="A285" s="25" t="s">
        <v>392</v>
      </c>
      <c r="B285" s="25" t="s">
        <v>435</v>
      </c>
      <c r="C285" s="25"/>
      <c r="D285" s="34" t="s">
        <v>225</v>
      </c>
      <c r="E285" s="25" t="s">
        <v>216</v>
      </c>
      <c r="F285" s="25" t="s">
        <v>214</v>
      </c>
      <c r="G285" s="25">
        <v>28</v>
      </c>
      <c r="H285" s="25">
        <v>21</v>
      </c>
      <c r="I285" s="25">
        <v>12</v>
      </c>
      <c r="J285" s="25">
        <v>22</v>
      </c>
      <c r="K285" s="25">
        <f t="shared" si="8"/>
        <v>155.232</v>
      </c>
      <c r="L285" s="110">
        <f t="shared" si="9"/>
        <v>282</v>
      </c>
      <c r="M285" s="139"/>
    </row>
    <row r="286" spans="1:13" s="117" customFormat="1" ht="16.5" thickTop="1" thickBot="1">
      <c r="A286" s="54" t="s">
        <v>392</v>
      </c>
      <c r="B286" s="54" t="s">
        <v>435</v>
      </c>
      <c r="C286" s="54"/>
      <c r="D286" s="60" t="s">
        <v>432</v>
      </c>
      <c r="E286" s="54" t="s">
        <v>216</v>
      </c>
      <c r="F286" s="54" t="s">
        <v>214</v>
      </c>
      <c r="G286" s="54">
        <v>50</v>
      </c>
      <c r="H286" s="54">
        <v>11</v>
      </c>
      <c r="I286" s="54">
        <v>12</v>
      </c>
      <c r="J286" s="54">
        <v>22</v>
      </c>
      <c r="K286" s="54">
        <f t="shared" si="8"/>
        <v>145.19999999999999</v>
      </c>
      <c r="L286" s="110">
        <f t="shared" si="9"/>
        <v>283</v>
      </c>
      <c r="M286" s="139"/>
    </row>
    <row r="287" spans="1:13" s="117" customFormat="1" ht="16.5" thickTop="1" thickBot="1">
      <c r="A287" s="54" t="s">
        <v>392</v>
      </c>
      <c r="B287" s="54" t="s">
        <v>439</v>
      </c>
      <c r="C287" s="54"/>
      <c r="D287" s="60" t="s">
        <v>434</v>
      </c>
      <c r="E287" s="54" t="s">
        <v>216</v>
      </c>
      <c r="F287" s="54" t="s">
        <v>214</v>
      </c>
      <c r="G287" s="54">
        <v>50</v>
      </c>
      <c r="H287" s="54">
        <v>12</v>
      </c>
      <c r="I287" s="54">
        <v>12</v>
      </c>
      <c r="J287" s="54">
        <v>22</v>
      </c>
      <c r="K287" s="54">
        <f t="shared" si="8"/>
        <v>158.4</v>
      </c>
      <c r="L287" s="110">
        <f t="shared" si="9"/>
        <v>284</v>
      </c>
      <c r="M287" s="139"/>
    </row>
    <row r="288" spans="1:13" s="118" customFormat="1" ht="16.5" thickTop="1" thickBot="1">
      <c r="A288" s="54" t="s">
        <v>392</v>
      </c>
      <c r="B288" s="54" t="s">
        <v>403</v>
      </c>
      <c r="C288" s="54"/>
      <c r="D288" s="60" t="s">
        <v>406</v>
      </c>
      <c r="E288" s="54" t="s">
        <v>216</v>
      </c>
      <c r="F288" s="54" t="s">
        <v>4</v>
      </c>
      <c r="G288" s="54">
        <v>1525</v>
      </c>
      <c r="H288" s="54">
        <v>4</v>
      </c>
      <c r="I288" s="54">
        <v>12</v>
      </c>
      <c r="J288" s="54">
        <v>22</v>
      </c>
      <c r="K288" s="54">
        <f t="shared" si="8"/>
        <v>1610.4</v>
      </c>
      <c r="L288" s="110">
        <f t="shared" si="9"/>
        <v>285</v>
      </c>
      <c r="M288" s="140"/>
    </row>
    <row r="289" spans="1:13" s="118" customFormat="1" ht="16.5" thickTop="1" thickBot="1">
      <c r="A289" s="57" t="s">
        <v>392</v>
      </c>
      <c r="B289" s="57" t="s">
        <v>402</v>
      </c>
      <c r="C289" s="57"/>
      <c r="D289" s="62" t="s">
        <v>406</v>
      </c>
      <c r="E289" s="57" t="s">
        <v>216</v>
      </c>
      <c r="F289" s="57" t="s">
        <v>4</v>
      </c>
      <c r="G289" s="57">
        <v>1525</v>
      </c>
      <c r="H289" s="57">
        <v>3</v>
      </c>
      <c r="I289" s="54">
        <v>13</v>
      </c>
      <c r="J289" s="54">
        <v>22</v>
      </c>
      <c r="K289" s="54">
        <f t="shared" si="8"/>
        <v>1308.45</v>
      </c>
      <c r="L289" s="110">
        <f t="shared" si="9"/>
        <v>286</v>
      </c>
      <c r="M289" s="140"/>
    </row>
    <row r="290" spans="1:13" s="118" customFormat="1" ht="16.5" thickTop="1" thickBot="1">
      <c r="A290" s="54" t="s">
        <v>392</v>
      </c>
      <c r="B290" s="54" t="s">
        <v>404</v>
      </c>
      <c r="C290" s="54"/>
      <c r="D290" s="60" t="s">
        <v>395</v>
      </c>
      <c r="E290" s="54" t="s">
        <v>216</v>
      </c>
      <c r="F290" s="54" t="s">
        <v>4</v>
      </c>
      <c r="G290" s="54">
        <v>3111</v>
      </c>
      <c r="H290" s="54">
        <v>2</v>
      </c>
      <c r="I290" s="54">
        <v>13</v>
      </c>
      <c r="J290" s="54">
        <v>22</v>
      </c>
      <c r="K290" s="54">
        <f t="shared" si="8"/>
        <v>1779.492</v>
      </c>
      <c r="L290" s="110">
        <f t="shared" si="9"/>
        <v>287</v>
      </c>
      <c r="M290" s="140"/>
    </row>
    <row r="291" spans="1:13" s="118" customFormat="1" ht="16.5" thickTop="1" thickBot="1">
      <c r="A291" s="57" t="s">
        <v>392</v>
      </c>
      <c r="B291" s="57" t="s">
        <v>399</v>
      </c>
      <c r="C291" s="57"/>
      <c r="D291" s="62" t="s">
        <v>395</v>
      </c>
      <c r="E291" s="57" t="s">
        <v>216</v>
      </c>
      <c r="F291" s="57" t="s">
        <v>4</v>
      </c>
      <c r="G291" s="57">
        <v>3111</v>
      </c>
      <c r="H291" s="57">
        <v>1</v>
      </c>
      <c r="I291" s="54">
        <v>13</v>
      </c>
      <c r="J291" s="54">
        <v>22</v>
      </c>
      <c r="K291" s="54">
        <f t="shared" si="8"/>
        <v>889.74599999999998</v>
      </c>
      <c r="L291" s="110">
        <f t="shared" si="9"/>
        <v>288</v>
      </c>
      <c r="M291" s="140"/>
    </row>
    <row r="292" spans="1:13" s="118" customFormat="1" ht="16.5" thickTop="1" thickBot="1">
      <c r="A292" s="57" t="s">
        <v>392</v>
      </c>
      <c r="B292" s="57" t="s">
        <v>400</v>
      </c>
      <c r="C292" s="57"/>
      <c r="D292" s="62" t="s">
        <v>395</v>
      </c>
      <c r="E292" s="57" t="s">
        <v>216</v>
      </c>
      <c r="F292" s="57" t="s">
        <v>4</v>
      </c>
      <c r="G292" s="57">
        <v>3111</v>
      </c>
      <c r="H292" s="57">
        <v>1</v>
      </c>
      <c r="I292" s="54">
        <v>13</v>
      </c>
      <c r="J292" s="54">
        <v>22</v>
      </c>
      <c r="K292" s="54">
        <f t="shared" si="8"/>
        <v>889.74599999999998</v>
      </c>
      <c r="L292" s="110">
        <f t="shared" si="9"/>
        <v>289</v>
      </c>
      <c r="M292" s="140"/>
    </row>
    <row r="293" spans="1:13" s="118" customFormat="1" ht="16.5" thickTop="1" thickBot="1">
      <c r="A293" s="57" t="s">
        <v>392</v>
      </c>
      <c r="B293" s="57" t="s">
        <v>401</v>
      </c>
      <c r="C293" s="57"/>
      <c r="D293" s="62" t="s">
        <v>395</v>
      </c>
      <c r="E293" s="57" t="s">
        <v>216</v>
      </c>
      <c r="F293" s="57" t="s">
        <v>4</v>
      </c>
      <c r="G293" s="57">
        <v>3111</v>
      </c>
      <c r="H293" s="57">
        <v>2</v>
      </c>
      <c r="I293" s="54">
        <v>13</v>
      </c>
      <c r="J293" s="54">
        <v>22</v>
      </c>
      <c r="K293" s="54">
        <f t="shared" si="8"/>
        <v>1779.492</v>
      </c>
      <c r="L293" s="110">
        <f t="shared" si="9"/>
        <v>290</v>
      </c>
      <c r="M293" s="140"/>
    </row>
    <row r="294" spans="1:13" s="118" customFormat="1" ht="16.5" thickTop="1" thickBot="1">
      <c r="A294" s="54" t="s">
        <v>392</v>
      </c>
      <c r="B294" s="54" t="s">
        <v>405</v>
      </c>
      <c r="C294" s="54"/>
      <c r="D294" s="60" t="s">
        <v>395</v>
      </c>
      <c r="E294" s="54" t="s">
        <v>216</v>
      </c>
      <c r="F294" s="54" t="s">
        <v>4</v>
      </c>
      <c r="G294" s="54">
        <v>3111</v>
      </c>
      <c r="H294" s="54">
        <v>2</v>
      </c>
      <c r="I294" s="54">
        <v>13</v>
      </c>
      <c r="J294" s="54">
        <v>22</v>
      </c>
      <c r="K294" s="54">
        <f t="shared" si="8"/>
        <v>1779.492</v>
      </c>
      <c r="L294" s="110">
        <f t="shared" si="9"/>
        <v>291</v>
      </c>
      <c r="M294" s="140"/>
    </row>
    <row r="295" spans="1:13" s="117" customFormat="1" ht="16.5" thickTop="1" thickBot="1">
      <c r="A295" s="54" t="s">
        <v>392</v>
      </c>
      <c r="B295" s="54" t="s">
        <v>398</v>
      </c>
      <c r="C295" s="54"/>
      <c r="D295" s="60" t="s">
        <v>310</v>
      </c>
      <c r="E295" s="54" t="s">
        <v>216</v>
      </c>
      <c r="F295" s="54" t="s">
        <v>285</v>
      </c>
      <c r="G295" s="54">
        <v>173</v>
      </c>
      <c r="H295" s="54">
        <v>1</v>
      </c>
      <c r="I295" s="54">
        <v>13</v>
      </c>
      <c r="J295" s="54">
        <v>22</v>
      </c>
      <c r="K295" s="54">
        <f t="shared" si="8"/>
        <v>49.478000000000002</v>
      </c>
      <c r="L295" s="110">
        <f t="shared" si="9"/>
        <v>292</v>
      </c>
      <c r="M295" s="139"/>
    </row>
    <row r="296" spans="1:13" s="117" customFormat="1" ht="16.5" thickTop="1" thickBot="1">
      <c r="A296" s="54" t="s">
        <v>392</v>
      </c>
      <c r="B296" s="54" t="s">
        <v>397</v>
      </c>
      <c r="C296" s="54"/>
      <c r="D296" s="60" t="s">
        <v>310</v>
      </c>
      <c r="E296" s="54" t="s">
        <v>216</v>
      </c>
      <c r="F296" s="54" t="s">
        <v>285</v>
      </c>
      <c r="G296" s="54">
        <v>173</v>
      </c>
      <c r="H296" s="54">
        <v>15</v>
      </c>
      <c r="I296" s="54">
        <v>13</v>
      </c>
      <c r="J296" s="54">
        <v>22</v>
      </c>
      <c r="K296" s="54">
        <f t="shared" si="8"/>
        <v>742.17</v>
      </c>
      <c r="L296" s="110">
        <f t="shared" si="9"/>
        <v>293</v>
      </c>
      <c r="M296" s="139"/>
    </row>
    <row r="297" spans="1:13" s="117" customFormat="1" ht="16.5" thickTop="1" thickBot="1">
      <c r="A297" s="54" t="s">
        <v>392</v>
      </c>
      <c r="B297" s="54" t="s">
        <v>439</v>
      </c>
      <c r="C297" s="54"/>
      <c r="D297" s="60" t="s">
        <v>310</v>
      </c>
      <c r="E297" s="54" t="s">
        <v>216</v>
      </c>
      <c r="F297" s="54" t="s">
        <v>285</v>
      </c>
      <c r="G297" s="54">
        <v>173</v>
      </c>
      <c r="H297" s="54">
        <v>4</v>
      </c>
      <c r="I297" s="54">
        <v>13</v>
      </c>
      <c r="J297" s="54">
        <v>22</v>
      </c>
      <c r="K297" s="54">
        <f t="shared" si="8"/>
        <v>197.91200000000001</v>
      </c>
      <c r="L297" s="110">
        <f t="shared" si="9"/>
        <v>294</v>
      </c>
      <c r="M297" s="139"/>
    </row>
    <row r="298" spans="1:13" s="117" customFormat="1" ht="16.5" thickTop="1" thickBot="1">
      <c r="A298" s="54" t="s">
        <v>392</v>
      </c>
      <c r="B298" s="54" t="s">
        <v>398</v>
      </c>
      <c r="C298" s="54"/>
      <c r="D298" s="60" t="s">
        <v>411</v>
      </c>
      <c r="E298" s="54" t="s">
        <v>216</v>
      </c>
      <c r="F298" s="54" t="s">
        <v>285</v>
      </c>
      <c r="G298" s="54">
        <v>320</v>
      </c>
      <c r="H298" s="54">
        <v>1</v>
      </c>
      <c r="I298" s="54">
        <v>0</v>
      </c>
      <c r="J298" s="54">
        <v>20</v>
      </c>
      <c r="K298" s="54">
        <f t="shared" si="8"/>
        <v>0</v>
      </c>
      <c r="L298" s="110">
        <f t="shared" si="9"/>
        <v>295</v>
      </c>
      <c r="M298" s="139"/>
    </row>
    <row r="299" spans="1:13" s="117" customFormat="1" ht="16.5" thickTop="1" thickBot="1">
      <c r="A299" s="54" t="s">
        <v>392</v>
      </c>
      <c r="B299" s="54" t="s">
        <v>397</v>
      </c>
      <c r="C299" s="54"/>
      <c r="D299" s="60" t="s">
        <v>495</v>
      </c>
      <c r="E299" s="54" t="s">
        <v>216</v>
      </c>
      <c r="F299" s="54" t="s">
        <v>285</v>
      </c>
      <c r="G299" s="54">
        <v>95</v>
      </c>
      <c r="H299" s="54">
        <v>3</v>
      </c>
      <c r="I299" s="54">
        <v>24</v>
      </c>
      <c r="J299" s="54">
        <v>30</v>
      </c>
      <c r="K299" s="54">
        <f t="shared" si="8"/>
        <v>205.2</v>
      </c>
      <c r="L299" s="110">
        <f t="shared" si="9"/>
        <v>296</v>
      </c>
      <c r="M299" s="139"/>
    </row>
    <row r="300" spans="1:13" s="117" customFormat="1" ht="16.5" thickTop="1" thickBot="1">
      <c r="A300" s="54" t="s">
        <v>392</v>
      </c>
      <c r="B300" s="54" t="s">
        <v>437</v>
      </c>
      <c r="C300" s="54"/>
      <c r="D300" s="60" t="s">
        <v>367</v>
      </c>
      <c r="E300" s="54" t="s">
        <v>216</v>
      </c>
      <c r="F300" s="54" t="s">
        <v>285</v>
      </c>
      <c r="G300" s="54">
        <v>450</v>
      </c>
      <c r="H300" s="54">
        <v>1</v>
      </c>
      <c r="I300" s="54">
        <v>4</v>
      </c>
      <c r="J300" s="54">
        <v>21</v>
      </c>
      <c r="K300" s="54">
        <f t="shared" si="8"/>
        <v>37.799999999999997</v>
      </c>
      <c r="L300" s="110">
        <f t="shared" si="9"/>
        <v>297</v>
      </c>
      <c r="M300" s="139"/>
    </row>
    <row r="301" spans="1:13" s="117" customFormat="1" ht="16.5" thickTop="1" thickBot="1">
      <c r="A301" s="54" t="s">
        <v>392</v>
      </c>
      <c r="B301" s="54" t="s">
        <v>438</v>
      </c>
      <c r="C301" s="54"/>
      <c r="D301" s="60" t="s">
        <v>367</v>
      </c>
      <c r="E301" s="54" t="s">
        <v>216</v>
      </c>
      <c r="F301" s="54" t="s">
        <v>285</v>
      </c>
      <c r="G301" s="54">
        <v>450</v>
      </c>
      <c r="H301" s="54">
        <v>1</v>
      </c>
      <c r="I301" s="54">
        <v>4</v>
      </c>
      <c r="J301" s="54">
        <v>21</v>
      </c>
      <c r="K301" s="54">
        <f t="shared" si="8"/>
        <v>37.799999999999997</v>
      </c>
      <c r="L301" s="110">
        <f t="shared" si="9"/>
        <v>298</v>
      </c>
      <c r="M301" s="139"/>
    </row>
    <row r="302" spans="1:13" s="117" customFormat="1" ht="16.5" thickTop="1" thickBot="1">
      <c r="A302" s="41" t="s">
        <v>440</v>
      </c>
      <c r="B302" s="41" t="s">
        <v>466</v>
      </c>
      <c r="C302" s="41"/>
      <c r="D302" s="47" t="s">
        <v>410</v>
      </c>
      <c r="E302" s="41" t="s">
        <v>216</v>
      </c>
      <c r="F302" s="41" t="s">
        <v>285</v>
      </c>
      <c r="G302" s="41">
        <v>2229</v>
      </c>
      <c r="H302" s="41">
        <v>1</v>
      </c>
      <c r="I302" s="41">
        <v>24</v>
      </c>
      <c r="J302" s="41">
        <v>30</v>
      </c>
      <c r="K302" s="41">
        <f t="shared" si="8"/>
        <v>1604.88</v>
      </c>
      <c r="L302" s="110">
        <f t="shared" si="9"/>
        <v>299</v>
      </c>
      <c r="M302" s="139"/>
    </row>
    <row r="303" spans="1:13" s="117" customFormat="1" ht="16.5" thickTop="1" thickBot="1">
      <c r="A303" s="41" t="s">
        <v>440</v>
      </c>
      <c r="B303" s="41" t="s">
        <v>444</v>
      </c>
      <c r="C303" s="41"/>
      <c r="D303" s="47" t="s">
        <v>410</v>
      </c>
      <c r="E303" s="41" t="s">
        <v>216</v>
      </c>
      <c r="F303" s="41" t="s">
        <v>285</v>
      </c>
      <c r="G303" s="41">
        <v>2229</v>
      </c>
      <c r="H303" s="41">
        <v>1</v>
      </c>
      <c r="I303" s="41">
        <v>24</v>
      </c>
      <c r="J303" s="41">
        <v>30</v>
      </c>
      <c r="K303" s="41">
        <f t="shared" si="8"/>
        <v>1604.88</v>
      </c>
      <c r="L303" s="110">
        <f t="shared" si="9"/>
        <v>300</v>
      </c>
      <c r="M303" s="139"/>
    </row>
    <row r="304" spans="1:13" s="117" customFormat="1" ht="16.5" thickTop="1" thickBot="1">
      <c r="A304" s="41" t="s">
        <v>440</v>
      </c>
      <c r="B304" s="41" t="s">
        <v>440</v>
      </c>
      <c r="C304" s="41"/>
      <c r="D304" s="47" t="s">
        <v>393</v>
      </c>
      <c r="E304" s="41" t="s">
        <v>216</v>
      </c>
      <c r="F304" s="41" t="s">
        <v>4</v>
      </c>
      <c r="G304" s="41">
        <v>10675</v>
      </c>
      <c r="H304" s="41">
        <v>7</v>
      </c>
      <c r="I304" s="41">
        <v>12</v>
      </c>
      <c r="J304" s="41">
        <v>20.5</v>
      </c>
      <c r="K304" s="41">
        <f t="shared" si="8"/>
        <v>18382.349999999999</v>
      </c>
      <c r="L304" s="110">
        <f t="shared" si="9"/>
        <v>301</v>
      </c>
      <c r="M304" s="139"/>
    </row>
    <row r="305" spans="1:13" s="117" customFormat="1" ht="16.5" thickTop="1" thickBot="1">
      <c r="A305" s="41" t="s">
        <v>440</v>
      </c>
      <c r="B305" s="41" t="s">
        <v>442</v>
      </c>
      <c r="C305" s="41"/>
      <c r="D305" s="47" t="s">
        <v>471</v>
      </c>
      <c r="E305" s="41" t="s">
        <v>216</v>
      </c>
      <c r="F305" s="41" t="s">
        <v>285</v>
      </c>
      <c r="G305" s="41">
        <v>20</v>
      </c>
      <c r="H305" s="41">
        <v>1</v>
      </c>
      <c r="I305" s="41">
        <v>24</v>
      </c>
      <c r="J305" s="41">
        <v>30</v>
      </c>
      <c r="K305" s="41">
        <f t="shared" si="8"/>
        <v>14.4</v>
      </c>
      <c r="L305" s="110">
        <f t="shared" si="9"/>
        <v>302</v>
      </c>
      <c r="M305" s="139"/>
    </row>
    <row r="306" spans="1:13" s="119" customFormat="1" thickTop="1">
      <c r="A306" s="55" t="s">
        <v>440</v>
      </c>
      <c r="B306" s="55" t="s">
        <v>462</v>
      </c>
      <c r="C306" s="55"/>
      <c r="D306" s="61" t="s">
        <v>329</v>
      </c>
      <c r="E306" s="55" t="s">
        <v>216</v>
      </c>
      <c r="F306" s="55" t="s">
        <v>215</v>
      </c>
      <c r="G306" s="55">
        <v>1000</v>
      </c>
      <c r="H306" s="55">
        <v>1</v>
      </c>
      <c r="I306" s="55">
        <v>1</v>
      </c>
      <c r="J306" s="55">
        <v>20</v>
      </c>
      <c r="K306" s="55">
        <f t="shared" si="8"/>
        <v>20</v>
      </c>
      <c r="L306" s="110">
        <f t="shared" si="9"/>
        <v>303</v>
      </c>
      <c r="M306" s="141"/>
    </row>
    <row r="307" spans="1:13" s="119" customFormat="1" ht="15">
      <c r="A307" s="55" t="s">
        <v>440</v>
      </c>
      <c r="B307" s="55" t="s">
        <v>455</v>
      </c>
      <c r="C307" s="55"/>
      <c r="D307" s="61" t="s">
        <v>329</v>
      </c>
      <c r="E307" s="55" t="s">
        <v>216</v>
      </c>
      <c r="F307" s="55" t="s">
        <v>215</v>
      </c>
      <c r="G307" s="55">
        <v>1000</v>
      </c>
      <c r="H307" s="55">
        <v>1</v>
      </c>
      <c r="I307" s="55">
        <v>1</v>
      </c>
      <c r="J307" s="55">
        <v>20</v>
      </c>
      <c r="K307" s="55">
        <f t="shared" si="8"/>
        <v>20</v>
      </c>
      <c r="L307" s="110">
        <f t="shared" si="9"/>
        <v>304</v>
      </c>
      <c r="M307" s="141"/>
    </row>
    <row r="308" spans="1:13" s="119" customFormat="1" ht="15">
      <c r="A308" s="55" t="s">
        <v>440</v>
      </c>
      <c r="B308" s="55" t="s">
        <v>472</v>
      </c>
      <c r="C308" s="55"/>
      <c r="D308" s="61" t="s">
        <v>308</v>
      </c>
      <c r="E308" s="55" t="s">
        <v>216</v>
      </c>
      <c r="F308" s="55" t="s">
        <v>285</v>
      </c>
      <c r="G308" s="55">
        <v>20</v>
      </c>
      <c r="H308" s="55">
        <v>1</v>
      </c>
      <c r="I308" s="55">
        <v>8</v>
      </c>
      <c r="J308" s="55">
        <v>22</v>
      </c>
      <c r="K308" s="55">
        <f t="shared" si="8"/>
        <v>3.52</v>
      </c>
      <c r="L308" s="110">
        <f t="shared" si="9"/>
        <v>305</v>
      </c>
      <c r="M308" s="141"/>
    </row>
    <row r="309" spans="1:13" s="119" customFormat="1" ht="15">
      <c r="A309" s="55" t="s">
        <v>440</v>
      </c>
      <c r="B309" s="55" t="s">
        <v>470</v>
      </c>
      <c r="C309" s="55"/>
      <c r="D309" s="61" t="s">
        <v>308</v>
      </c>
      <c r="E309" s="55" t="s">
        <v>216</v>
      </c>
      <c r="F309" s="55" t="s">
        <v>285</v>
      </c>
      <c r="G309" s="55">
        <v>20</v>
      </c>
      <c r="H309" s="55">
        <v>1</v>
      </c>
      <c r="I309" s="55">
        <v>8</v>
      </c>
      <c r="J309" s="55">
        <v>22</v>
      </c>
      <c r="K309" s="55">
        <f t="shared" si="8"/>
        <v>3.52</v>
      </c>
      <c r="L309" s="110">
        <f t="shared" si="9"/>
        <v>306</v>
      </c>
      <c r="M309" s="141"/>
    </row>
    <row r="310" spans="1:13" s="119" customFormat="1" ht="15">
      <c r="A310" s="55" t="s">
        <v>440</v>
      </c>
      <c r="B310" s="55" t="s">
        <v>461</v>
      </c>
      <c r="C310" s="55"/>
      <c r="D310" s="61" t="s">
        <v>308</v>
      </c>
      <c r="E310" s="55" t="s">
        <v>216</v>
      </c>
      <c r="F310" s="55" t="s">
        <v>285</v>
      </c>
      <c r="G310" s="55">
        <v>20</v>
      </c>
      <c r="H310" s="55">
        <v>1</v>
      </c>
      <c r="I310" s="55">
        <v>8</v>
      </c>
      <c r="J310" s="55">
        <v>22</v>
      </c>
      <c r="K310" s="55">
        <f t="shared" si="8"/>
        <v>3.52</v>
      </c>
      <c r="L310" s="110">
        <f t="shared" si="9"/>
        <v>307</v>
      </c>
      <c r="M310" s="141"/>
    </row>
    <row r="311" spans="1:13" s="119" customFormat="1" ht="15">
      <c r="A311" s="55" t="s">
        <v>440</v>
      </c>
      <c r="B311" s="55" t="s">
        <v>442</v>
      </c>
      <c r="C311" s="55"/>
      <c r="D311" s="61" t="s">
        <v>408</v>
      </c>
      <c r="E311" s="55" t="s">
        <v>216</v>
      </c>
      <c r="F311" s="55" t="s">
        <v>285</v>
      </c>
      <c r="G311" s="55">
        <v>42</v>
      </c>
      <c r="H311" s="55">
        <v>4</v>
      </c>
      <c r="I311" s="55">
        <v>24</v>
      </c>
      <c r="J311" s="55">
        <v>30</v>
      </c>
      <c r="K311" s="55">
        <f t="shared" si="8"/>
        <v>120.96</v>
      </c>
      <c r="L311" s="110">
        <f t="shared" si="9"/>
        <v>308</v>
      </c>
      <c r="M311" s="141"/>
    </row>
    <row r="312" spans="1:13" s="119" customFormat="1" ht="15">
      <c r="A312" s="55" t="s">
        <v>440</v>
      </c>
      <c r="B312" s="55" t="s">
        <v>455</v>
      </c>
      <c r="C312" s="55"/>
      <c r="D312" s="61" t="s">
        <v>308</v>
      </c>
      <c r="E312" s="55" t="s">
        <v>216</v>
      </c>
      <c r="F312" s="55" t="s">
        <v>285</v>
      </c>
      <c r="G312" s="55">
        <v>20</v>
      </c>
      <c r="H312" s="55">
        <v>1</v>
      </c>
      <c r="I312" s="55">
        <v>8</v>
      </c>
      <c r="J312" s="55">
        <v>22</v>
      </c>
      <c r="K312" s="55">
        <f t="shared" si="8"/>
        <v>3.52</v>
      </c>
      <c r="L312" s="110">
        <f t="shared" si="9"/>
        <v>309</v>
      </c>
      <c r="M312" s="141"/>
    </row>
    <row r="313" spans="1:13" s="119" customFormat="1" ht="15">
      <c r="A313" s="55" t="s">
        <v>440</v>
      </c>
      <c r="B313" s="55" t="s">
        <v>442</v>
      </c>
      <c r="C313" s="55"/>
      <c r="D313" s="61" t="s">
        <v>408</v>
      </c>
      <c r="E313" s="55" t="s">
        <v>216</v>
      </c>
      <c r="F313" s="55" t="s">
        <v>285</v>
      </c>
      <c r="G313" s="55">
        <v>42</v>
      </c>
      <c r="H313" s="55">
        <v>4</v>
      </c>
      <c r="I313" s="55">
        <v>24</v>
      </c>
      <c r="J313" s="55">
        <v>30</v>
      </c>
      <c r="K313" s="55">
        <f t="shared" si="8"/>
        <v>120.96</v>
      </c>
      <c r="L313" s="110">
        <f t="shared" si="9"/>
        <v>310</v>
      </c>
      <c r="M313" s="141"/>
    </row>
    <row r="314" spans="1:13" s="119" customFormat="1" ht="15">
      <c r="A314" s="55" t="s">
        <v>440</v>
      </c>
      <c r="B314" s="55" t="s">
        <v>470</v>
      </c>
      <c r="C314" s="55"/>
      <c r="D314" s="61" t="s">
        <v>496</v>
      </c>
      <c r="E314" s="55" t="s">
        <v>216</v>
      </c>
      <c r="F314" s="55" t="s">
        <v>285</v>
      </c>
      <c r="G314" s="55">
        <v>20</v>
      </c>
      <c r="H314" s="55">
        <v>1</v>
      </c>
      <c r="I314" s="55">
        <v>24</v>
      </c>
      <c r="J314" s="55">
        <v>30</v>
      </c>
      <c r="K314" s="55">
        <f t="shared" si="8"/>
        <v>14.4</v>
      </c>
      <c r="L314" s="110">
        <f t="shared" si="9"/>
        <v>311</v>
      </c>
      <c r="M314" s="141"/>
    </row>
    <row r="315" spans="1:13" s="119" customFormat="1" ht="15">
      <c r="A315" s="55" t="s">
        <v>440</v>
      </c>
      <c r="B315" s="55" t="s">
        <v>442</v>
      </c>
      <c r="C315" s="55"/>
      <c r="D315" s="61" t="s">
        <v>327</v>
      </c>
      <c r="E315" s="55" t="s">
        <v>216</v>
      </c>
      <c r="F315" s="55" t="s">
        <v>215</v>
      </c>
      <c r="G315" s="55">
        <v>520</v>
      </c>
      <c r="H315" s="55">
        <v>1</v>
      </c>
      <c r="I315" s="55">
        <v>24</v>
      </c>
      <c r="J315" s="55">
        <v>30</v>
      </c>
      <c r="K315" s="55">
        <f t="shared" si="8"/>
        <v>374.4</v>
      </c>
      <c r="L315" s="110">
        <f t="shared" si="9"/>
        <v>312</v>
      </c>
      <c r="M315" s="141"/>
    </row>
    <row r="316" spans="1:13" s="119" customFormat="1" ht="15">
      <c r="A316" s="55" t="s">
        <v>440</v>
      </c>
      <c r="B316" s="55" t="s">
        <v>442</v>
      </c>
      <c r="C316" s="55"/>
      <c r="D316" s="61" t="s">
        <v>327</v>
      </c>
      <c r="E316" s="55" t="s">
        <v>216</v>
      </c>
      <c r="F316" s="55" t="s">
        <v>215</v>
      </c>
      <c r="G316" s="55">
        <v>520</v>
      </c>
      <c r="H316" s="55">
        <v>1</v>
      </c>
      <c r="I316" s="55">
        <v>24</v>
      </c>
      <c r="J316" s="55">
        <v>30</v>
      </c>
      <c r="K316" s="55">
        <f t="shared" si="8"/>
        <v>374.4</v>
      </c>
      <c r="L316" s="110">
        <f t="shared" si="9"/>
        <v>313</v>
      </c>
      <c r="M316" s="141"/>
    </row>
    <row r="317" spans="1:13" s="119" customFormat="1" ht="15">
      <c r="A317" s="55" t="s">
        <v>440</v>
      </c>
      <c r="B317" s="55" t="s">
        <v>441</v>
      </c>
      <c r="C317" s="55"/>
      <c r="D317" s="61" t="s">
        <v>481</v>
      </c>
      <c r="E317" s="55" t="s">
        <v>216</v>
      </c>
      <c r="F317" s="55" t="s">
        <v>214</v>
      </c>
      <c r="G317" s="55">
        <v>50</v>
      </c>
      <c r="H317" s="55">
        <v>8</v>
      </c>
      <c r="I317" s="55">
        <v>8</v>
      </c>
      <c r="J317" s="55">
        <v>22</v>
      </c>
      <c r="K317" s="55">
        <f t="shared" si="8"/>
        <v>70.400000000000006</v>
      </c>
      <c r="L317" s="110">
        <f t="shared" si="9"/>
        <v>314</v>
      </c>
      <c r="M317" s="141"/>
    </row>
    <row r="318" spans="1:13" s="119" customFormat="1" ht="15">
      <c r="A318" s="55" t="s">
        <v>440</v>
      </c>
      <c r="B318" s="55" t="s">
        <v>450</v>
      </c>
      <c r="C318" s="55"/>
      <c r="D318" s="61" t="s">
        <v>316</v>
      </c>
      <c r="E318" s="55" t="s">
        <v>216</v>
      </c>
      <c r="F318" s="55" t="s">
        <v>285</v>
      </c>
      <c r="G318" s="55">
        <v>253</v>
      </c>
      <c r="H318" s="55">
        <v>1</v>
      </c>
      <c r="I318" s="55">
        <v>12</v>
      </c>
      <c r="J318" s="55">
        <v>22</v>
      </c>
      <c r="K318" s="55">
        <f t="shared" si="8"/>
        <v>66.792000000000002</v>
      </c>
      <c r="L318" s="110">
        <f t="shared" si="9"/>
        <v>315</v>
      </c>
      <c r="M318" s="141"/>
    </row>
    <row r="319" spans="1:13" s="119" customFormat="1" ht="15">
      <c r="A319" s="55" t="s">
        <v>440</v>
      </c>
      <c r="B319" s="55" t="s">
        <v>450</v>
      </c>
      <c r="C319" s="55"/>
      <c r="D319" s="61" t="s">
        <v>316</v>
      </c>
      <c r="E319" s="55" t="s">
        <v>216</v>
      </c>
      <c r="F319" s="55" t="s">
        <v>285</v>
      </c>
      <c r="G319" s="55">
        <v>253</v>
      </c>
      <c r="H319" s="55">
        <v>1</v>
      </c>
      <c r="I319" s="55">
        <v>12</v>
      </c>
      <c r="J319" s="55">
        <v>22</v>
      </c>
      <c r="K319" s="55">
        <f t="shared" si="8"/>
        <v>66.792000000000002</v>
      </c>
      <c r="L319" s="110">
        <f t="shared" si="9"/>
        <v>316</v>
      </c>
      <c r="M319" s="141"/>
    </row>
    <row r="320" spans="1:13" s="119" customFormat="1" ht="15">
      <c r="A320" s="55" t="s">
        <v>440</v>
      </c>
      <c r="B320" s="55" t="s">
        <v>449</v>
      </c>
      <c r="C320" s="55"/>
      <c r="D320" s="61" t="s">
        <v>316</v>
      </c>
      <c r="E320" s="55" t="s">
        <v>216</v>
      </c>
      <c r="F320" s="55" t="s">
        <v>285</v>
      </c>
      <c r="G320" s="55">
        <v>253</v>
      </c>
      <c r="H320" s="55">
        <v>1</v>
      </c>
      <c r="I320" s="55">
        <v>12</v>
      </c>
      <c r="J320" s="55">
        <v>22</v>
      </c>
      <c r="K320" s="55">
        <f t="shared" si="8"/>
        <v>66.792000000000002</v>
      </c>
      <c r="L320" s="110">
        <f t="shared" si="9"/>
        <v>317</v>
      </c>
      <c r="M320" s="141"/>
    </row>
    <row r="321" spans="1:13" s="119" customFormat="1" ht="15">
      <c r="A321" s="55" t="s">
        <v>440</v>
      </c>
      <c r="B321" s="55" t="s">
        <v>462</v>
      </c>
      <c r="C321" s="55"/>
      <c r="D321" s="61" t="s">
        <v>407</v>
      </c>
      <c r="E321" s="55" t="s">
        <v>216</v>
      </c>
      <c r="F321" s="55" t="s">
        <v>215</v>
      </c>
      <c r="G321" s="55">
        <v>1000</v>
      </c>
      <c r="H321" s="55">
        <v>1</v>
      </c>
      <c r="I321" s="55">
        <v>24</v>
      </c>
      <c r="J321" s="55">
        <v>30</v>
      </c>
      <c r="K321" s="55">
        <f t="shared" si="8"/>
        <v>720</v>
      </c>
      <c r="L321" s="110">
        <f t="shared" si="9"/>
        <v>318</v>
      </c>
      <c r="M321" s="141"/>
    </row>
    <row r="322" spans="1:13" s="119" customFormat="1" ht="15">
      <c r="A322" s="55" t="s">
        <v>440</v>
      </c>
      <c r="B322" s="55" t="s">
        <v>449</v>
      </c>
      <c r="C322" s="55"/>
      <c r="D322" s="61" t="s">
        <v>316</v>
      </c>
      <c r="E322" s="55" t="s">
        <v>216</v>
      </c>
      <c r="F322" s="55" t="s">
        <v>285</v>
      </c>
      <c r="G322" s="55">
        <v>253</v>
      </c>
      <c r="H322" s="55">
        <v>1</v>
      </c>
      <c r="I322" s="55">
        <v>12</v>
      </c>
      <c r="J322" s="55">
        <v>22</v>
      </c>
      <c r="K322" s="55">
        <f t="shared" si="8"/>
        <v>66.792000000000002</v>
      </c>
      <c r="L322" s="110">
        <f t="shared" si="9"/>
        <v>319</v>
      </c>
      <c r="M322" s="141"/>
    </row>
    <row r="323" spans="1:13" s="119" customFormat="1" ht="15">
      <c r="A323" s="55" t="s">
        <v>440</v>
      </c>
      <c r="B323" s="55" t="s">
        <v>455</v>
      </c>
      <c r="C323" s="55"/>
      <c r="D323" s="61" t="s">
        <v>407</v>
      </c>
      <c r="E323" s="55" t="s">
        <v>216</v>
      </c>
      <c r="F323" s="55" t="s">
        <v>215</v>
      </c>
      <c r="G323" s="55">
        <v>1000</v>
      </c>
      <c r="H323" s="55">
        <v>1</v>
      </c>
      <c r="I323" s="55">
        <v>24</v>
      </c>
      <c r="J323" s="55">
        <v>30</v>
      </c>
      <c r="K323" s="55">
        <f t="shared" ref="K323:K386" si="10">(G323*H323*I323*J323)/1000</f>
        <v>720</v>
      </c>
      <c r="L323" s="110">
        <f t="shared" si="9"/>
        <v>320</v>
      </c>
      <c r="M323" s="141"/>
    </row>
    <row r="324" spans="1:13" s="119" customFormat="1" ht="15">
      <c r="A324" s="55" t="s">
        <v>440</v>
      </c>
      <c r="B324" s="55" t="s">
        <v>448</v>
      </c>
      <c r="C324" s="55"/>
      <c r="D324" s="61" t="s">
        <v>316</v>
      </c>
      <c r="E324" s="55" t="s">
        <v>216</v>
      </c>
      <c r="F324" s="55" t="s">
        <v>285</v>
      </c>
      <c r="G324" s="55">
        <v>253</v>
      </c>
      <c r="H324" s="55">
        <v>1</v>
      </c>
      <c r="I324" s="55">
        <v>12</v>
      </c>
      <c r="J324" s="55">
        <v>22</v>
      </c>
      <c r="K324" s="55">
        <f t="shared" si="10"/>
        <v>66.792000000000002</v>
      </c>
      <c r="L324" s="110">
        <f t="shared" si="9"/>
        <v>321</v>
      </c>
      <c r="M324" s="141"/>
    </row>
    <row r="325" spans="1:13" s="119" customFormat="1" ht="15">
      <c r="A325" s="55" t="s">
        <v>440</v>
      </c>
      <c r="B325" s="55" t="s">
        <v>448</v>
      </c>
      <c r="C325" s="55"/>
      <c r="D325" s="61" t="s">
        <v>316</v>
      </c>
      <c r="E325" s="55" t="s">
        <v>216</v>
      </c>
      <c r="F325" s="55" t="s">
        <v>285</v>
      </c>
      <c r="G325" s="55">
        <v>253</v>
      </c>
      <c r="H325" s="55">
        <v>1</v>
      </c>
      <c r="I325" s="55">
        <v>12</v>
      </c>
      <c r="J325" s="55">
        <v>22</v>
      </c>
      <c r="K325" s="55">
        <f t="shared" si="10"/>
        <v>66.792000000000002</v>
      </c>
      <c r="L325" s="110">
        <f t="shared" ref="L325:L388" si="11">1+L324</f>
        <v>322</v>
      </c>
      <c r="M325" s="141"/>
    </row>
    <row r="326" spans="1:13" s="119" customFormat="1" ht="15">
      <c r="A326" s="55" t="s">
        <v>440</v>
      </c>
      <c r="B326" s="55" t="s">
        <v>466</v>
      </c>
      <c r="C326" s="55"/>
      <c r="D326" s="61" t="s">
        <v>316</v>
      </c>
      <c r="E326" s="55" t="s">
        <v>216</v>
      </c>
      <c r="F326" s="55" t="s">
        <v>285</v>
      </c>
      <c r="G326" s="55">
        <v>253</v>
      </c>
      <c r="H326" s="55">
        <v>1</v>
      </c>
      <c r="I326" s="55">
        <v>12</v>
      </c>
      <c r="J326" s="55">
        <v>22</v>
      </c>
      <c r="K326" s="55">
        <f t="shared" si="10"/>
        <v>66.792000000000002</v>
      </c>
      <c r="L326" s="110">
        <f t="shared" si="11"/>
        <v>323</v>
      </c>
      <c r="M326" s="141"/>
    </row>
    <row r="327" spans="1:13" s="119" customFormat="1" ht="15">
      <c r="A327" s="55" t="s">
        <v>440</v>
      </c>
      <c r="B327" s="55" t="s">
        <v>446</v>
      </c>
      <c r="C327" s="55"/>
      <c r="D327" s="61" t="s">
        <v>316</v>
      </c>
      <c r="E327" s="55" t="s">
        <v>216</v>
      </c>
      <c r="F327" s="55" t="s">
        <v>285</v>
      </c>
      <c r="G327" s="55">
        <v>253</v>
      </c>
      <c r="H327" s="55">
        <v>1</v>
      </c>
      <c r="I327" s="55">
        <v>12</v>
      </c>
      <c r="J327" s="55">
        <v>22</v>
      </c>
      <c r="K327" s="55">
        <f t="shared" si="10"/>
        <v>66.792000000000002</v>
      </c>
      <c r="L327" s="110">
        <f t="shared" si="11"/>
        <v>324</v>
      </c>
      <c r="M327" s="141"/>
    </row>
    <row r="328" spans="1:13" s="119" customFormat="1" ht="15">
      <c r="A328" s="55" t="s">
        <v>440</v>
      </c>
      <c r="B328" s="55" t="s">
        <v>445</v>
      </c>
      <c r="C328" s="55"/>
      <c r="D328" s="61" t="s">
        <v>316</v>
      </c>
      <c r="E328" s="55" t="s">
        <v>216</v>
      </c>
      <c r="F328" s="55" t="s">
        <v>285</v>
      </c>
      <c r="G328" s="55">
        <v>253</v>
      </c>
      <c r="H328" s="55">
        <v>1</v>
      </c>
      <c r="I328" s="55">
        <v>12</v>
      </c>
      <c r="J328" s="55">
        <v>22</v>
      </c>
      <c r="K328" s="55">
        <f t="shared" si="10"/>
        <v>66.792000000000002</v>
      </c>
      <c r="L328" s="110">
        <f t="shared" si="11"/>
        <v>325</v>
      </c>
      <c r="M328" s="141"/>
    </row>
    <row r="329" spans="1:13" s="119" customFormat="1" ht="15">
      <c r="A329" s="55" t="s">
        <v>440</v>
      </c>
      <c r="B329" s="55" t="s">
        <v>450</v>
      </c>
      <c r="C329" s="55"/>
      <c r="D329" s="61" t="s">
        <v>225</v>
      </c>
      <c r="E329" s="55" t="s">
        <v>216</v>
      </c>
      <c r="F329" s="55" t="s">
        <v>214</v>
      </c>
      <c r="G329" s="55">
        <v>28</v>
      </c>
      <c r="H329" s="55">
        <v>18</v>
      </c>
      <c r="I329" s="55">
        <v>12</v>
      </c>
      <c r="J329" s="55">
        <v>22</v>
      </c>
      <c r="K329" s="55">
        <f t="shared" si="10"/>
        <v>133.05600000000001</v>
      </c>
      <c r="L329" s="110">
        <f t="shared" si="11"/>
        <v>326</v>
      </c>
      <c r="M329" s="141"/>
    </row>
    <row r="330" spans="1:13" s="119" customFormat="1" ht="15">
      <c r="A330" s="55" t="s">
        <v>440</v>
      </c>
      <c r="B330" s="55" t="s">
        <v>450</v>
      </c>
      <c r="C330" s="55"/>
      <c r="D330" s="61" t="s">
        <v>225</v>
      </c>
      <c r="E330" s="55" t="s">
        <v>216</v>
      </c>
      <c r="F330" s="55" t="s">
        <v>214</v>
      </c>
      <c r="G330" s="55">
        <v>28</v>
      </c>
      <c r="H330" s="55">
        <v>8</v>
      </c>
      <c r="I330" s="55">
        <v>12</v>
      </c>
      <c r="J330" s="55">
        <v>22</v>
      </c>
      <c r="K330" s="55">
        <f t="shared" si="10"/>
        <v>59.136000000000003</v>
      </c>
      <c r="L330" s="110">
        <f t="shared" si="11"/>
        <v>327</v>
      </c>
      <c r="M330" s="141"/>
    </row>
    <row r="331" spans="1:13" s="119" customFormat="1" ht="15">
      <c r="A331" s="55" t="s">
        <v>440</v>
      </c>
      <c r="B331" s="55" t="s">
        <v>449</v>
      </c>
      <c r="C331" s="55"/>
      <c r="D331" s="61" t="s">
        <v>225</v>
      </c>
      <c r="E331" s="55" t="s">
        <v>216</v>
      </c>
      <c r="F331" s="55" t="s">
        <v>214</v>
      </c>
      <c r="G331" s="55">
        <v>28</v>
      </c>
      <c r="H331" s="55">
        <v>24</v>
      </c>
      <c r="I331" s="55">
        <v>12</v>
      </c>
      <c r="J331" s="55">
        <v>22</v>
      </c>
      <c r="K331" s="55">
        <f t="shared" si="10"/>
        <v>177.40799999999999</v>
      </c>
      <c r="L331" s="110">
        <f t="shared" si="11"/>
        <v>328</v>
      </c>
      <c r="M331" s="141"/>
    </row>
    <row r="332" spans="1:13" s="119" customFormat="1" ht="15">
      <c r="A332" s="55" t="s">
        <v>440</v>
      </c>
      <c r="B332" s="55" t="s">
        <v>449</v>
      </c>
      <c r="C332" s="55"/>
      <c r="D332" s="61" t="s">
        <v>225</v>
      </c>
      <c r="E332" s="55" t="s">
        <v>216</v>
      </c>
      <c r="F332" s="55" t="s">
        <v>214</v>
      </c>
      <c r="G332" s="55">
        <v>28</v>
      </c>
      <c r="H332" s="55">
        <v>8</v>
      </c>
      <c r="I332" s="55">
        <v>12</v>
      </c>
      <c r="J332" s="55">
        <v>22</v>
      </c>
      <c r="K332" s="55">
        <f t="shared" si="10"/>
        <v>59.136000000000003</v>
      </c>
      <c r="L332" s="110">
        <f t="shared" si="11"/>
        <v>329</v>
      </c>
      <c r="M332" s="141"/>
    </row>
    <row r="333" spans="1:13" s="119" customFormat="1" ht="15">
      <c r="A333" s="55" t="s">
        <v>440</v>
      </c>
      <c r="B333" s="55" t="s">
        <v>448</v>
      </c>
      <c r="C333" s="55"/>
      <c r="D333" s="61" t="s">
        <v>225</v>
      </c>
      <c r="E333" s="55" t="s">
        <v>216</v>
      </c>
      <c r="F333" s="55" t="s">
        <v>214</v>
      </c>
      <c r="G333" s="55">
        <v>28</v>
      </c>
      <c r="H333" s="55">
        <v>12</v>
      </c>
      <c r="I333" s="55">
        <v>12</v>
      </c>
      <c r="J333" s="55">
        <v>22</v>
      </c>
      <c r="K333" s="55">
        <f t="shared" si="10"/>
        <v>88.703999999999994</v>
      </c>
      <c r="L333" s="110">
        <f t="shared" si="11"/>
        <v>330</v>
      </c>
      <c r="M333" s="141"/>
    </row>
    <row r="334" spans="1:13" s="119" customFormat="1" ht="15">
      <c r="A334" s="55" t="s">
        <v>440</v>
      </c>
      <c r="B334" s="55" t="s">
        <v>448</v>
      </c>
      <c r="C334" s="55"/>
      <c r="D334" s="61" t="s">
        <v>225</v>
      </c>
      <c r="E334" s="55" t="s">
        <v>216</v>
      </c>
      <c r="F334" s="55" t="s">
        <v>214</v>
      </c>
      <c r="G334" s="55">
        <v>28</v>
      </c>
      <c r="H334" s="55">
        <v>8</v>
      </c>
      <c r="I334" s="55">
        <v>12</v>
      </c>
      <c r="J334" s="55">
        <v>22</v>
      </c>
      <c r="K334" s="55">
        <f t="shared" si="10"/>
        <v>59.136000000000003</v>
      </c>
      <c r="L334" s="110">
        <f t="shared" si="11"/>
        <v>331</v>
      </c>
      <c r="M334" s="141"/>
    </row>
    <row r="335" spans="1:13" s="119" customFormat="1" ht="15">
      <c r="A335" s="55" t="s">
        <v>440</v>
      </c>
      <c r="B335" s="55" t="s">
        <v>466</v>
      </c>
      <c r="C335" s="55"/>
      <c r="D335" s="61" t="s">
        <v>225</v>
      </c>
      <c r="E335" s="55" t="s">
        <v>216</v>
      </c>
      <c r="F335" s="55" t="s">
        <v>214</v>
      </c>
      <c r="G335" s="55">
        <v>28</v>
      </c>
      <c r="H335" s="55">
        <v>12</v>
      </c>
      <c r="I335" s="55">
        <v>12</v>
      </c>
      <c r="J335" s="55">
        <v>22</v>
      </c>
      <c r="K335" s="55">
        <f t="shared" si="10"/>
        <v>88.703999999999994</v>
      </c>
      <c r="L335" s="110">
        <f t="shared" si="11"/>
        <v>332</v>
      </c>
      <c r="M335" s="141"/>
    </row>
    <row r="336" spans="1:13" s="119" customFormat="1" ht="15">
      <c r="A336" s="55" t="s">
        <v>440</v>
      </c>
      <c r="B336" s="55" t="s">
        <v>446</v>
      </c>
      <c r="C336" s="55"/>
      <c r="D336" s="61" t="s">
        <v>225</v>
      </c>
      <c r="E336" s="55" t="s">
        <v>216</v>
      </c>
      <c r="F336" s="55" t="s">
        <v>214</v>
      </c>
      <c r="G336" s="55">
        <v>28</v>
      </c>
      <c r="H336" s="55">
        <v>16</v>
      </c>
      <c r="I336" s="55">
        <v>12</v>
      </c>
      <c r="J336" s="55">
        <v>22</v>
      </c>
      <c r="K336" s="55">
        <f t="shared" si="10"/>
        <v>118.27200000000001</v>
      </c>
      <c r="L336" s="110">
        <f t="shared" si="11"/>
        <v>333</v>
      </c>
      <c r="M336" s="141"/>
    </row>
    <row r="337" spans="1:13" s="119" customFormat="1" ht="15">
      <c r="A337" s="55" t="s">
        <v>440</v>
      </c>
      <c r="B337" s="55" t="s">
        <v>445</v>
      </c>
      <c r="C337" s="55"/>
      <c r="D337" s="61" t="s">
        <v>225</v>
      </c>
      <c r="E337" s="55" t="s">
        <v>216</v>
      </c>
      <c r="F337" s="55" t="s">
        <v>214</v>
      </c>
      <c r="G337" s="55">
        <v>28</v>
      </c>
      <c r="H337" s="55">
        <v>16</v>
      </c>
      <c r="I337" s="55">
        <v>12</v>
      </c>
      <c r="J337" s="55">
        <v>22</v>
      </c>
      <c r="K337" s="55">
        <f t="shared" si="10"/>
        <v>118.27200000000001</v>
      </c>
      <c r="L337" s="110">
        <f t="shared" si="11"/>
        <v>334</v>
      </c>
      <c r="M337" s="141"/>
    </row>
    <row r="338" spans="1:13" s="119" customFormat="1" ht="15">
      <c r="A338" s="55" t="s">
        <v>440</v>
      </c>
      <c r="B338" s="55" t="s">
        <v>444</v>
      </c>
      <c r="C338" s="55"/>
      <c r="D338" s="61" t="s">
        <v>225</v>
      </c>
      <c r="E338" s="55" t="s">
        <v>216</v>
      </c>
      <c r="F338" s="55" t="s">
        <v>214</v>
      </c>
      <c r="G338" s="55">
        <v>28</v>
      </c>
      <c r="H338" s="55">
        <v>6</v>
      </c>
      <c r="I338" s="55">
        <v>12</v>
      </c>
      <c r="J338" s="55">
        <v>22</v>
      </c>
      <c r="K338" s="55">
        <f t="shared" si="10"/>
        <v>44.351999999999997</v>
      </c>
      <c r="L338" s="110">
        <f t="shared" si="11"/>
        <v>335</v>
      </c>
      <c r="M338" s="141"/>
    </row>
    <row r="339" spans="1:13" s="119" customFormat="1" ht="15">
      <c r="A339" s="55" t="s">
        <v>440</v>
      </c>
      <c r="B339" s="55" t="s">
        <v>444</v>
      </c>
      <c r="C339" s="55"/>
      <c r="D339" s="61" t="s">
        <v>225</v>
      </c>
      <c r="E339" s="55" t="s">
        <v>216</v>
      </c>
      <c r="F339" s="55" t="s">
        <v>214</v>
      </c>
      <c r="G339" s="55">
        <v>28</v>
      </c>
      <c r="H339" s="55">
        <v>4</v>
      </c>
      <c r="I339" s="55">
        <v>12</v>
      </c>
      <c r="J339" s="55">
        <v>22</v>
      </c>
      <c r="K339" s="55">
        <f t="shared" si="10"/>
        <v>29.568000000000001</v>
      </c>
      <c r="L339" s="110">
        <f t="shared" si="11"/>
        <v>336</v>
      </c>
      <c r="M339" s="141"/>
    </row>
    <row r="340" spans="1:13" s="119" customFormat="1" ht="15">
      <c r="A340" s="55" t="s">
        <v>440</v>
      </c>
      <c r="B340" s="55" t="s">
        <v>465</v>
      </c>
      <c r="C340" s="55"/>
      <c r="D340" s="61" t="s">
        <v>225</v>
      </c>
      <c r="E340" s="55" t="s">
        <v>216</v>
      </c>
      <c r="F340" s="55" t="s">
        <v>214</v>
      </c>
      <c r="G340" s="55">
        <v>28</v>
      </c>
      <c r="H340" s="55">
        <v>6</v>
      </c>
      <c r="I340" s="55">
        <v>12</v>
      </c>
      <c r="J340" s="55">
        <v>22</v>
      </c>
      <c r="K340" s="55">
        <f t="shared" si="10"/>
        <v>44.351999999999997</v>
      </c>
      <c r="L340" s="110">
        <f t="shared" si="11"/>
        <v>337</v>
      </c>
      <c r="M340" s="141"/>
    </row>
    <row r="341" spans="1:13" s="119" customFormat="1" ht="15">
      <c r="A341" s="55" t="s">
        <v>440</v>
      </c>
      <c r="B341" s="55" t="s">
        <v>464</v>
      </c>
      <c r="C341" s="55"/>
      <c r="D341" s="61" t="s">
        <v>225</v>
      </c>
      <c r="E341" s="55" t="s">
        <v>216</v>
      </c>
      <c r="F341" s="55" t="s">
        <v>214</v>
      </c>
      <c r="G341" s="55">
        <v>28</v>
      </c>
      <c r="H341" s="55">
        <v>6</v>
      </c>
      <c r="I341" s="55">
        <v>12</v>
      </c>
      <c r="J341" s="55">
        <v>22</v>
      </c>
      <c r="K341" s="55">
        <f t="shared" si="10"/>
        <v>44.351999999999997</v>
      </c>
      <c r="L341" s="110">
        <f t="shared" si="11"/>
        <v>338</v>
      </c>
      <c r="M341" s="141"/>
    </row>
    <row r="342" spans="1:13" s="119" customFormat="1" ht="15">
      <c r="A342" s="55" t="s">
        <v>440</v>
      </c>
      <c r="B342" s="55" t="s">
        <v>441</v>
      </c>
      <c r="C342" s="55"/>
      <c r="D342" s="61" t="s">
        <v>225</v>
      </c>
      <c r="E342" s="55" t="s">
        <v>216</v>
      </c>
      <c r="F342" s="55" t="s">
        <v>214</v>
      </c>
      <c r="G342" s="55">
        <v>28</v>
      </c>
      <c r="H342" s="55">
        <v>21</v>
      </c>
      <c r="I342" s="55">
        <v>12</v>
      </c>
      <c r="J342" s="55">
        <v>22</v>
      </c>
      <c r="K342" s="55">
        <f t="shared" si="10"/>
        <v>155.232</v>
      </c>
      <c r="L342" s="110">
        <f t="shared" si="11"/>
        <v>339</v>
      </c>
      <c r="M342" s="141"/>
    </row>
    <row r="343" spans="1:13" s="119" customFormat="1" ht="15">
      <c r="A343" s="55" t="s">
        <v>440</v>
      </c>
      <c r="B343" s="55" t="s">
        <v>463</v>
      </c>
      <c r="C343" s="55"/>
      <c r="D343" s="61" t="s">
        <v>225</v>
      </c>
      <c r="E343" s="55" t="s">
        <v>216</v>
      </c>
      <c r="F343" s="55" t="s">
        <v>214</v>
      </c>
      <c r="G343" s="55">
        <v>28</v>
      </c>
      <c r="H343" s="55">
        <v>3</v>
      </c>
      <c r="I343" s="55">
        <v>12</v>
      </c>
      <c r="J343" s="55">
        <v>22</v>
      </c>
      <c r="K343" s="55">
        <f t="shared" si="10"/>
        <v>22.175999999999998</v>
      </c>
      <c r="L343" s="110">
        <f t="shared" si="11"/>
        <v>340</v>
      </c>
      <c r="M343" s="141"/>
    </row>
    <row r="344" spans="1:13" s="119" customFormat="1" ht="15">
      <c r="A344" s="55" t="s">
        <v>440</v>
      </c>
      <c r="B344" s="55" t="s">
        <v>454</v>
      </c>
      <c r="C344" s="55"/>
      <c r="D344" s="61" t="s">
        <v>225</v>
      </c>
      <c r="E344" s="55" t="s">
        <v>216</v>
      </c>
      <c r="F344" s="55" t="s">
        <v>214</v>
      </c>
      <c r="G344" s="55">
        <v>28</v>
      </c>
      <c r="H344" s="55">
        <v>2</v>
      </c>
      <c r="I344" s="55">
        <v>12</v>
      </c>
      <c r="J344" s="55">
        <v>22</v>
      </c>
      <c r="K344" s="55">
        <f t="shared" si="10"/>
        <v>14.784000000000001</v>
      </c>
      <c r="L344" s="110">
        <f t="shared" si="11"/>
        <v>341</v>
      </c>
      <c r="M344" s="141"/>
    </row>
    <row r="345" spans="1:13" s="119" customFormat="1" ht="15">
      <c r="A345" s="55" t="s">
        <v>440</v>
      </c>
      <c r="B345" s="55" t="s">
        <v>443</v>
      </c>
      <c r="C345" s="55"/>
      <c r="D345" s="61" t="s">
        <v>225</v>
      </c>
      <c r="E345" s="55" t="s">
        <v>216</v>
      </c>
      <c r="F345" s="55" t="s">
        <v>214</v>
      </c>
      <c r="G345" s="55">
        <v>28</v>
      </c>
      <c r="H345" s="55">
        <v>3</v>
      </c>
      <c r="I345" s="55">
        <v>12</v>
      </c>
      <c r="J345" s="55">
        <v>22</v>
      </c>
      <c r="K345" s="55">
        <f t="shared" si="10"/>
        <v>22.175999999999998</v>
      </c>
      <c r="L345" s="110">
        <f t="shared" si="11"/>
        <v>342</v>
      </c>
      <c r="M345" s="141"/>
    </row>
    <row r="346" spans="1:13" s="119" customFormat="1" ht="15">
      <c r="A346" s="55" t="s">
        <v>440</v>
      </c>
      <c r="B346" s="55" t="s">
        <v>453</v>
      </c>
      <c r="C346" s="55"/>
      <c r="D346" s="61" t="s">
        <v>225</v>
      </c>
      <c r="E346" s="55" t="s">
        <v>216</v>
      </c>
      <c r="F346" s="55" t="s">
        <v>214</v>
      </c>
      <c r="G346" s="55">
        <v>28</v>
      </c>
      <c r="H346" s="55">
        <v>2</v>
      </c>
      <c r="I346" s="55">
        <v>12</v>
      </c>
      <c r="J346" s="55">
        <v>22</v>
      </c>
      <c r="K346" s="55">
        <f t="shared" si="10"/>
        <v>14.784000000000001</v>
      </c>
      <c r="L346" s="110">
        <f t="shared" si="11"/>
        <v>343</v>
      </c>
      <c r="M346" s="141"/>
    </row>
    <row r="347" spans="1:13" s="119" customFormat="1" ht="15">
      <c r="A347" s="55" t="s">
        <v>440</v>
      </c>
      <c r="B347" s="55" t="s">
        <v>462</v>
      </c>
      <c r="C347" s="55"/>
      <c r="D347" s="61" t="s">
        <v>225</v>
      </c>
      <c r="E347" s="55" t="s">
        <v>216</v>
      </c>
      <c r="F347" s="55" t="s">
        <v>214</v>
      </c>
      <c r="G347" s="55">
        <v>28</v>
      </c>
      <c r="H347" s="55">
        <v>3</v>
      </c>
      <c r="I347" s="55">
        <v>12</v>
      </c>
      <c r="J347" s="55">
        <v>22</v>
      </c>
      <c r="K347" s="55">
        <f t="shared" si="10"/>
        <v>22.175999999999998</v>
      </c>
      <c r="L347" s="110">
        <f t="shared" si="11"/>
        <v>344</v>
      </c>
      <c r="M347" s="141"/>
    </row>
    <row r="348" spans="1:13" s="119" customFormat="1" ht="15">
      <c r="A348" s="55" t="s">
        <v>440</v>
      </c>
      <c r="B348" s="55" t="s">
        <v>461</v>
      </c>
      <c r="C348" s="55"/>
      <c r="D348" s="61" t="s">
        <v>225</v>
      </c>
      <c r="E348" s="55" t="s">
        <v>216</v>
      </c>
      <c r="F348" s="55" t="s">
        <v>214</v>
      </c>
      <c r="G348" s="55">
        <v>28</v>
      </c>
      <c r="H348" s="55">
        <v>3</v>
      </c>
      <c r="I348" s="55">
        <v>12</v>
      </c>
      <c r="J348" s="55">
        <v>22</v>
      </c>
      <c r="K348" s="55">
        <f t="shared" si="10"/>
        <v>22.175999999999998</v>
      </c>
      <c r="L348" s="110">
        <f t="shared" si="11"/>
        <v>345</v>
      </c>
      <c r="M348" s="141"/>
    </row>
    <row r="349" spans="1:13" s="119" customFormat="1" ht="15">
      <c r="A349" s="55" t="s">
        <v>440</v>
      </c>
      <c r="B349" s="55" t="s">
        <v>460</v>
      </c>
      <c r="C349" s="55"/>
      <c r="D349" s="61" t="s">
        <v>225</v>
      </c>
      <c r="E349" s="55" t="s">
        <v>216</v>
      </c>
      <c r="F349" s="55" t="s">
        <v>214</v>
      </c>
      <c r="G349" s="55">
        <v>28</v>
      </c>
      <c r="H349" s="55">
        <v>2</v>
      </c>
      <c r="I349" s="55">
        <v>12</v>
      </c>
      <c r="J349" s="55">
        <v>22</v>
      </c>
      <c r="K349" s="55">
        <f t="shared" si="10"/>
        <v>14.784000000000001</v>
      </c>
      <c r="L349" s="110">
        <f t="shared" si="11"/>
        <v>346</v>
      </c>
      <c r="M349" s="141"/>
    </row>
    <row r="350" spans="1:13" s="119" customFormat="1" ht="15">
      <c r="A350" s="55" t="s">
        <v>440</v>
      </c>
      <c r="B350" s="55" t="s">
        <v>459</v>
      </c>
      <c r="C350" s="55"/>
      <c r="D350" s="61" t="s">
        <v>225</v>
      </c>
      <c r="E350" s="55" t="s">
        <v>216</v>
      </c>
      <c r="F350" s="55" t="s">
        <v>214</v>
      </c>
      <c r="G350" s="55">
        <v>28</v>
      </c>
      <c r="H350" s="55">
        <v>2</v>
      </c>
      <c r="I350" s="55">
        <v>12</v>
      </c>
      <c r="J350" s="55">
        <v>22</v>
      </c>
      <c r="K350" s="55">
        <f t="shared" si="10"/>
        <v>14.784000000000001</v>
      </c>
      <c r="L350" s="110">
        <f t="shared" si="11"/>
        <v>347</v>
      </c>
      <c r="M350" s="141"/>
    </row>
    <row r="351" spans="1:13" s="119" customFormat="1" ht="15">
      <c r="A351" s="55" t="s">
        <v>440</v>
      </c>
      <c r="B351" s="55" t="s">
        <v>458</v>
      </c>
      <c r="C351" s="55"/>
      <c r="D351" s="61" t="s">
        <v>225</v>
      </c>
      <c r="E351" s="55" t="s">
        <v>216</v>
      </c>
      <c r="F351" s="55" t="s">
        <v>214</v>
      </c>
      <c r="G351" s="55">
        <v>28</v>
      </c>
      <c r="H351" s="55">
        <v>2</v>
      </c>
      <c r="I351" s="55">
        <v>12</v>
      </c>
      <c r="J351" s="55">
        <v>22</v>
      </c>
      <c r="K351" s="55">
        <f t="shared" si="10"/>
        <v>14.784000000000001</v>
      </c>
      <c r="L351" s="110">
        <f t="shared" si="11"/>
        <v>348</v>
      </c>
      <c r="M351" s="141"/>
    </row>
    <row r="352" spans="1:13" s="119" customFormat="1" ht="15">
      <c r="A352" s="55" t="s">
        <v>440</v>
      </c>
      <c r="B352" s="55" t="s">
        <v>457</v>
      </c>
      <c r="C352" s="55"/>
      <c r="D352" s="61" t="s">
        <v>225</v>
      </c>
      <c r="E352" s="55" t="s">
        <v>216</v>
      </c>
      <c r="F352" s="55" t="s">
        <v>214</v>
      </c>
      <c r="G352" s="55">
        <v>28</v>
      </c>
      <c r="H352" s="55">
        <v>2</v>
      </c>
      <c r="I352" s="55">
        <v>12</v>
      </c>
      <c r="J352" s="55">
        <v>22</v>
      </c>
      <c r="K352" s="55">
        <f t="shared" si="10"/>
        <v>14.784000000000001</v>
      </c>
      <c r="L352" s="110">
        <f t="shared" si="11"/>
        <v>349</v>
      </c>
      <c r="M352" s="141"/>
    </row>
    <row r="353" spans="1:13" s="119" customFormat="1" ht="15">
      <c r="A353" s="55" t="s">
        <v>440</v>
      </c>
      <c r="B353" s="55" t="s">
        <v>456</v>
      </c>
      <c r="C353" s="55"/>
      <c r="D353" s="61" t="s">
        <v>225</v>
      </c>
      <c r="E353" s="55" t="s">
        <v>216</v>
      </c>
      <c r="F353" s="55" t="s">
        <v>214</v>
      </c>
      <c r="G353" s="55">
        <v>28</v>
      </c>
      <c r="H353" s="55">
        <v>2</v>
      </c>
      <c r="I353" s="55">
        <v>12</v>
      </c>
      <c r="J353" s="55">
        <v>22</v>
      </c>
      <c r="K353" s="55">
        <f t="shared" si="10"/>
        <v>14.784000000000001</v>
      </c>
      <c r="L353" s="110">
        <f t="shared" si="11"/>
        <v>350</v>
      </c>
      <c r="M353" s="141"/>
    </row>
    <row r="354" spans="1:13" s="119" customFormat="1" ht="15">
      <c r="A354" s="55" t="s">
        <v>440</v>
      </c>
      <c r="B354" s="55" t="s">
        <v>455</v>
      </c>
      <c r="C354" s="55"/>
      <c r="D354" s="61" t="s">
        <v>225</v>
      </c>
      <c r="E354" s="55" t="s">
        <v>216</v>
      </c>
      <c r="F354" s="55" t="s">
        <v>214</v>
      </c>
      <c r="G354" s="55">
        <v>28</v>
      </c>
      <c r="H354" s="55">
        <v>2</v>
      </c>
      <c r="I354" s="55">
        <v>12</v>
      </c>
      <c r="J354" s="55">
        <v>22</v>
      </c>
      <c r="K354" s="55">
        <f t="shared" si="10"/>
        <v>14.784000000000001</v>
      </c>
      <c r="L354" s="110">
        <f t="shared" si="11"/>
        <v>351</v>
      </c>
      <c r="M354" s="141"/>
    </row>
    <row r="355" spans="1:13" s="119" customFormat="1" ht="15">
      <c r="A355" s="55" t="s">
        <v>440</v>
      </c>
      <c r="B355" s="55" t="s">
        <v>442</v>
      </c>
      <c r="C355" s="55"/>
      <c r="D355" s="61" t="s">
        <v>225</v>
      </c>
      <c r="E355" s="55" t="s">
        <v>216</v>
      </c>
      <c r="F355" s="55" t="s">
        <v>214</v>
      </c>
      <c r="G355" s="55">
        <v>28</v>
      </c>
      <c r="H355" s="55">
        <v>24</v>
      </c>
      <c r="I355" s="55">
        <v>12</v>
      </c>
      <c r="J355" s="55">
        <v>22</v>
      </c>
      <c r="K355" s="55">
        <f t="shared" si="10"/>
        <v>177.40799999999999</v>
      </c>
      <c r="L355" s="110">
        <f t="shared" si="11"/>
        <v>352</v>
      </c>
      <c r="M355" s="141"/>
    </row>
    <row r="356" spans="1:13" s="119" customFormat="1" ht="15">
      <c r="A356" s="55" t="s">
        <v>440</v>
      </c>
      <c r="B356" s="55" t="s">
        <v>442</v>
      </c>
      <c r="C356" s="55"/>
      <c r="D356" s="61" t="s">
        <v>225</v>
      </c>
      <c r="E356" s="55" t="s">
        <v>216</v>
      </c>
      <c r="F356" s="55" t="s">
        <v>214</v>
      </c>
      <c r="G356" s="55">
        <v>25</v>
      </c>
      <c r="H356" s="55">
        <v>40</v>
      </c>
      <c r="I356" s="55">
        <v>12</v>
      </c>
      <c r="J356" s="55">
        <v>22</v>
      </c>
      <c r="K356" s="55">
        <f t="shared" si="10"/>
        <v>264</v>
      </c>
      <c r="L356" s="110">
        <f t="shared" si="11"/>
        <v>353</v>
      </c>
      <c r="M356" s="141"/>
    </row>
    <row r="357" spans="1:13" s="119" customFormat="1" ht="15">
      <c r="A357" s="55" t="s">
        <v>440</v>
      </c>
      <c r="B357" s="55" t="s">
        <v>442</v>
      </c>
      <c r="C357" s="55"/>
      <c r="D357" s="61" t="s">
        <v>225</v>
      </c>
      <c r="E357" s="55" t="s">
        <v>216</v>
      </c>
      <c r="F357" s="55" t="s">
        <v>214</v>
      </c>
      <c r="G357" s="55">
        <v>28</v>
      </c>
      <c r="H357" s="55">
        <v>3</v>
      </c>
      <c r="I357" s="55">
        <v>12</v>
      </c>
      <c r="J357" s="55">
        <v>22</v>
      </c>
      <c r="K357" s="55">
        <f t="shared" si="10"/>
        <v>22.175999999999998</v>
      </c>
      <c r="L357" s="110">
        <f t="shared" si="11"/>
        <v>354</v>
      </c>
      <c r="M357" s="141"/>
    </row>
    <row r="358" spans="1:13" s="119" customFormat="1" ht="15">
      <c r="A358" s="55" t="s">
        <v>440</v>
      </c>
      <c r="B358" s="55" t="s">
        <v>442</v>
      </c>
      <c r="C358" s="55"/>
      <c r="D358" s="61" t="s">
        <v>225</v>
      </c>
      <c r="E358" s="55" t="s">
        <v>216</v>
      </c>
      <c r="F358" s="55" t="s">
        <v>214</v>
      </c>
      <c r="G358" s="55">
        <v>28</v>
      </c>
      <c r="H358" s="55">
        <v>21</v>
      </c>
      <c r="I358" s="55">
        <v>12</v>
      </c>
      <c r="J358" s="55">
        <v>22</v>
      </c>
      <c r="K358" s="55">
        <f t="shared" si="10"/>
        <v>155.232</v>
      </c>
      <c r="L358" s="110">
        <f t="shared" si="11"/>
        <v>355</v>
      </c>
      <c r="M358" s="141"/>
    </row>
    <row r="359" spans="1:13" s="119" customFormat="1" ht="15">
      <c r="A359" s="55" t="s">
        <v>440</v>
      </c>
      <c r="B359" s="55" t="s">
        <v>452</v>
      </c>
      <c r="C359" s="55"/>
      <c r="D359" s="61" t="s">
        <v>225</v>
      </c>
      <c r="E359" s="55" t="s">
        <v>216</v>
      </c>
      <c r="F359" s="55" t="s">
        <v>214</v>
      </c>
      <c r="G359" s="55">
        <v>28</v>
      </c>
      <c r="H359" s="55">
        <v>8</v>
      </c>
      <c r="I359" s="55">
        <v>12</v>
      </c>
      <c r="J359" s="55">
        <v>22</v>
      </c>
      <c r="K359" s="55">
        <f t="shared" si="10"/>
        <v>59.136000000000003</v>
      </c>
      <c r="L359" s="110">
        <f t="shared" si="11"/>
        <v>356</v>
      </c>
      <c r="M359" s="141"/>
    </row>
    <row r="360" spans="1:13" s="119" customFormat="1" ht="15">
      <c r="A360" s="55" t="s">
        <v>440</v>
      </c>
      <c r="B360" s="55" t="s">
        <v>451</v>
      </c>
      <c r="C360" s="55"/>
      <c r="D360" s="63" t="s">
        <v>225</v>
      </c>
      <c r="E360" s="55" t="s">
        <v>216</v>
      </c>
      <c r="F360" s="55" t="s">
        <v>214</v>
      </c>
      <c r="G360" s="55">
        <v>28</v>
      </c>
      <c r="H360" s="55">
        <v>8</v>
      </c>
      <c r="I360" s="55">
        <v>12</v>
      </c>
      <c r="J360" s="55">
        <v>22</v>
      </c>
      <c r="K360" s="55">
        <f t="shared" si="10"/>
        <v>59.136000000000003</v>
      </c>
      <c r="L360" s="110">
        <f t="shared" si="11"/>
        <v>357</v>
      </c>
      <c r="M360" s="141"/>
    </row>
    <row r="361" spans="1:13" s="119" customFormat="1" ht="15">
      <c r="A361" s="23" t="s">
        <v>440</v>
      </c>
      <c r="B361" s="23" t="s">
        <v>446</v>
      </c>
      <c r="C361" s="23"/>
      <c r="D361" s="35" t="s">
        <v>432</v>
      </c>
      <c r="E361" s="23" t="s">
        <v>216</v>
      </c>
      <c r="F361" s="23" t="s">
        <v>214</v>
      </c>
      <c r="G361" s="23">
        <v>50</v>
      </c>
      <c r="H361" s="23">
        <v>11</v>
      </c>
      <c r="I361" s="23">
        <v>12</v>
      </c>
      <c r="J361" s="23">
        <v>22</v>
      </c>
      <c r="K361" s="23">
        <f t="shared" si="10"/>
        <v>145.19999999999999</v>
      </c>
      <c r="L361" s="110">
        <f t="shared" si="11"/>
        <v>358</v>
      </c>
      <c r="M361" s="141"/>
    </row>
    <row r="362" spans="1:13" s="119" customFormat="1" ht="15">
      <c r="A362" s="23" t="s">
        <v>440</v>
      </c>
      <c r="B362" s="23" t="s">
        <v>445</v>
      </c>
      <c r="C362" s="23"/>
      <c r="D362" s="35" t="s">
        <v>432</v>
      </c>
      <c r="E362" s="23" t="s">
        <v>216</v>
      </c>
      <c r="F362" s="23" t="s">
        <v>214</v>
      </c>
      <c r="G362" s="23">
        <v>50</v>
      </c>
      <c r="H362" s="23">
        <v>12</v>
      </c>
      <c r="I362" s="23">
        <v>12</v>
      </c>
      <c r="J362" s="23">
        <v>22</v>
      </c>
      <c r="K362" s="23">
        <f t="shared" si="10"/>
        <v>158.4</v>
      </c>
      <c r="L362" s="110">
        <f t="shared" si="11"/>
        <v>359</v>
      </c>
      <c r="M362" s="141"/>
    </row>
    <row r="363" spans="1:13" s="119" customFormat="1" ht="15">
      <c r="A363" s="23" t="s">
        <v>440</v>
      </c>
      <c r="B363" s="23" t="s">
        <v>442</v>
      </c>
      <c r="C363" s="23"/>
      <c r="D363" s="35" t="s">
        <v>432</v>
      </c>
      <c r="E363" s="23" t="s">
        <v>216</v>
      </c>
      <c r="F363" s="23" t="s">
        <v>214</v>
      </c>
      <c r="G363" s="23">
        <v>50</v>
      </c>
      <c r="H363" s="23">
        <v>11</v>
      </c>
      <c r="I363" s="23">
        <v>12</v>
      </c>
      <c r="J363" s="23">
        <v>22</v>
      </c>
      <c r="K363" s="23">
        <f t="shared" si="10"/>
        <v>145.19999999999999</v>
      </c>
      <c r="L363" s="110">
        <f t="shared" si="11"/>
        <v>360</v>
      </c>
      <c r="M363" s="141"/>
    </row>
    <row r="364" spans="1:13" s="119" customFormat="1" ht="15">
      <c r="A364" s="23" t="s">
        <v>440</v>
      </c>
      <c r="B364" s="23" t="s">
        <v>462</v>
      </c>
      <c r="C364" s="23"/>
      <c r="D364" s="35" t="s">
        <v>328</v>
      </c>
      <c r="E364" s="23" t="s">
        <v>216</v>
      </c>
      <c r="F364" s="23" t="s">
        <v>215</v>
      </c>
      <c r="G364" s="23">
        <v>1000</v>
      </c>
      <c r="H364" s="23">
        <v>1</v>
      </c>
      <c r="I364" s="23">
        <v>1</v>
      </c>
      <c r="J364" s="23">
        <v>20</v>
      </c>
      <c r="K364" s="23">
        <f t="shared" si="10"/>
        <v>20</v>
      </c>
      <c r="L364" s="110">
        <f t="shared" si="11"/>
        <v>361</v>
      </c>
      <c r="M364" s="141"/>
    </row>
    <row r="365" spans="1:13" s="119" customFormat="1" ht="15">
      <c r="A365" s="23" t="s">
        <v>440</v>
      </c>
      <c r="B365" s="23" t="s">
        <v>450</v>
      </c>
      <c r="C365" s="23"/>
      <c r="D365" s="35" t="s">
        <v>395</v>
      </c>
      <c r="E365" s="23" t="s">
        <v>216</v>
      </c>
      <c r="F365" s="23" t="s">
        <v>4</v>
      </c>
      <c r="G365" s="23">
        <v>3700</v>
      </c>
      <c r="H365" s="23">
        <v>1</v>
      </c>
      <c r="I365" s="23">
        <v>13</v>
      </c>
      <c r="J365" s="23">
        <v>22</v>
      </c>
      <c r="K365" s="23">
        <f t="shared" si="10"/>
        <v>1058.2</v>
      </c>
      <c r="L365" s="110">
        <f t="shared" si="11"/>
        <v>362</v>
      </c>
      <c r="M365" s="141"/>
    </row>
    <row r="366" spans="1:13" s="119" customFormat="1" ht="15">
      <c r="A366" s="23" t="s">
        <v>440</v>
      </c>
      <c r="B366" s="23" t="s">
        <v>449</v>
      </c>
      <c r="C366" s="23"/>
      <c r="D366" s="35" t="s">
        <v>395</v>
      </c>
      <c r="E366" s="23" t="s">
        <v>216</v>
      </c>
      <c r="F366" s="23" t="s">
        <v>4</v>
      </c>
      <c r="G366" s="23">
        <v>3700</v>
      </c>
      <c r="H366" s="23">
        <v>1</v>
      </c>
      <c r="I366" s="23">
        <v>13</v>
      </c>
      <c r="J366" s="23">
        <v>22</v>
      </c>
      <c r="K366" s="23">
        <f t="shared" si="10"/>
        <v>1058.2</v>
      </c>
      <c r="L366" s="110">
        <f t="shared" si="11"/>
        <v>363</v>
      </c>
      <c r="M366" s="141"/>
    </row>
    <row r="367" spans="1:13" s="119" customFormat="1" ht="15">
      <c r="A367" s="23" t="s">
        <v>440</v>
      </c>
      <c r="B367" s="23" t="s">
        <v>448</v>
      </c>
      <c r="C367" s="23"/>
      <c r="D367" s="35" t="s">
        <v>395</v>
      </c>
      <c r="E367" s="23" t="s">
        <v>216</v>
      </c>
      <c r="F367" s="23" t="s">
        <v>4</v>
      </c>
      <c r="G367" s="23">
        <v>3700</v>
      </c>
      <c r="H367" s="23">
        <v>1</v>
      </c>
      <c r="I367" s="23">
        <v>13</v>
      </c>
      <c r="J367" s="23">
        <v>22</v>
      </c>
      <c r="K367" s="23">
        <f t="shared" si="10"/>
        <v>1058.2</v>
      </c>
      <c r="L367" s="110">
        <f t="shared" si="11"/>
        <v>364</v>
      </c>
      <c r="M367" s="141"/>
    </row>
    <row r="368" spans="1:13" s="120" customFormat="1" ht="15">
      <c r="A368" s="23" t="s">
        <v>440</v>
      </c>
      <c r="B368" s="23" t="s">
        <v>466</v>
      </c>
      <c r="C368" s="23"/>
      <c r="D368" s="35" t="s">
        <v>395</v>
      </c>
      <c r="E368" s="23" t="s">
        <v>216</v>
      </c>
      <c r="F368" s="23" t="s">
        <v>4</v>
      </c>
      <c r="G368" s="23">
        <v>3700</v>
      </c>
      <c r="H368" s="23">
        <v>1</v>
      </c>
      <c r="I368" s="23">
        <v>13</v>
      </c>
      <c r="J368" s="23">
        <v>22</v>
      </c>
      <c r="K368" s="23">
        <f t="shared" si="10"/>
        <v>1058.2</v>
      </c>
      <c r="L368" s="110">
        <f t="shared" si="11"/>
        <v>365</v>
      </c>
      <c r="M368" s="142"/>
    </row>
    <row r="369" spans="1:13" s="119" customFormat="1" ht="15">
      <c r="A369" s="23" t="s">
        <v>440</v>
      </c>
      <c r="B369" s="23" t="s">
        <v>446</v>
      </c>
      <c r="C369" s="23"/>
      <c r="D369" s="35" t="s">
        <v>395</v>
      </c>
      <c r="E369" s="23" t="s">
        <v>216</v>
      </c>
      <c r="F369" s="23" t="s">
        <v>4</v>
      </c>
      <c r="G369" s="23">
        <v>3700</v>
      </c>
      <c r="H369" s="23">
        <v>1</v>
      </c>
      <c r="I369" s="23">
        <v>13</v>
      </c>
      <c r="J369" s="23">
        <v>22</v>
      </c>
      <c r="K369" s="23">
        <f t="shared" si="10"/>
        <v>1058.2</v>
      </c>
      <c r="L369" s="110">
        <f t="shared" si="11"/>
        <v>366</v>
      </c>
      <c r="M369" s="141"/>
    </row>
    <row r="370" spans="1:13" s="119" customFormat="1" ht="15">
      <c r="A370" s="23" t="s">
        <v>440</v>
      </c>
      <c r="B370" s="23" t="s">
        <v>445</v>
      </c>
      <c r="C370" s="23"/>
      <c r="D370" s="35" t="s">
        <v>395</v>
      </c>
      <c r="E370" s="23" t="s">
        <v>216</v>
      </c>
      <c r="F370" s="23" t="s">
        <v>4</v>
      </c>
      <c r="G370" s="23">
        <v>3700</v>
      </c>
      <c r="H370" s="23">
        <v>1</v>
      </c>
      <c r="I370" s="23">
        <v>13</v>
      </c>
      <c r="J370" s="23">
        <v>22</v>
      </c>
      <c r="K370" s="23">
        <f t="shared" si="10"/>
        <v>1058.2</v>
      </c>
      <c r="L370" s="110">
        <f t="shared" si="11"/>
        <v>367</v>
      </c>
      <c r="M370" s="141"/>
    </row>
    <row r="371" spans="1:13" s="119" customFormat="1" ht="15">
      <c r="A371" s="55" t="s">
        <v>440</v>
      </c>
      <c r="B371" s="55" t="s">
        <v>472</v>
      </c>
      <c r="C371" s="55"/>
      <c r="D371" s="61" t="s">
        <v>310</v>
      </c>
      <c r="E371" s="55" t="s">
        <v>216</v>
      </c>
      <c r="F371" s="55" t="s">
        <v>285</v>
      </c>
      <c r="G371" s="55">
        <v>173</v>
      </c>
      <c r="H371" s="55">
        <v>1</v>
      </c>
      <c r="I371" s="55">
        <v>13</v>
      </c>
      <c r="J371" s="55">
        <v>22</v>
      </c>
      <c r="K371" s="55">
        <f t="shared" si="10"/>
        <v>49.478000000000002</v>
      </c>
      <c r="L371" s="110">
        <f t="shared" si="11"/>
        <v>368</v>
      </c>
      <c r="M371" s="141"/>
    </row>
    <row r="372" spans="1:13" s="119" customFormat="1" ht="15">
      <c r="A372" s="55" t="s">
        <v>440</v>
      </c>
      <c r="B372" s="55" t="s">
        <v>470</v>
      </c>
      <c r="C372" s="55"/>
      <c r="D372" s="61" t="s">
        <v>310</v>
      </c>
      <c r="E372" s="55" t="s">
        <v>216</v>
      </c>
      <c r="F372" s="55" t="s">
        <v>285</v>
      </c>
      <c r="G372" s="55">
        <v>173</v>
      </c>
      <c r="H372" s="55">
        <v>1</v>
      </c>
      <c r="I372" s="55">
        <v>13</v>
      </c>
      <c r="J372" s="55">
        <v>22</v>
      </c>
      <c r="K372" s="55">
        <f t="shared" si="10"/>
        <v>49.478000000000002</v>
      </c>
      <c r="L372" s="110">
        <f t="shared" si="11"/>
        <v>369</v>
      </c>
      <c r="M372" s="141"/>
    </row>
    <row r="373" spans="1:13" s="119" customFormat="1" ht="15">
      <c r="A373" s="55" t="s">
        <v>440</v>
      </c>
      <c r="B373" s="55" t="s">
        <v>461</v>
      </c>
      <c r="C373" s="55"/>
      <c r="D373" s="61" t="s">
        <v>310</v>
      </c>
      <c r="E373" s="55" t="s">
        <v>216</v>
      </c>
      <c r="F373" s="55" t="s">
        <v>285</v>
      </c>
      <c r="G373" s="55">
        <v>173</v>
      </c>
      <c r="H373" s="55">
        <v>1</v>
      </c>
      <c r="I373" s="55">
        <v>13</v>
      </c>
      <c r="J373" s="55">
        <v>22</v>
      </c>
      <c r="K373" s="55">
        <f t="shared" si="10"/>
        <v>49.478000000000002</v>
      </c>
      <c r="L373" s="110">
        <f t="shared" si="11"/>
        <v>370</v>
      </c>
      <c r="M373" s="141"/>
    </row>
    <row r="374" spans="1:13" s="119" customFormat="1" ht="15">
      <c r="A374" s="55" t="s">
        <v>440</v>
      </c>
      <c r="B374" s="55" t="s">
        <v>455</v>
      </c>
      <c r="C374" s="55"/>
      <c r="D374" s="61" t="s">
        <v>310</v>
      </c>
      <c r="E374" s="55" t="s">
        <v>216</v>
      </c>
      <c r="F374" s="55" t="s">
        <v>285</v>
      </c>
      <c r="G374" s="55">
        <v>173</v>
      </c>
      <c r="H374" s="55">
        <v>1</v>
      </c>
      <c r="I374" s="55">
        <v>13</v>
      </c>
      <c r="J374" s="55">
        <v>22</v>
      </c>
      <c r="K374" s="55">
        <f t="shared" si="10"/>
        <v>49.478000000000002</v>
      </c>
      <c r="L374" s="110">
        <f t="shared" si="11"/>
        <v>371</v>
      </c>
      <c r="M374" s="141"/>
    </row>
    <row r="375" spans="1:13" s="119" customFormat="1" ht="15">
      <c r="A375" s="55" t="s">
        <v>440</v>
      </c>
      <c r="B375" s="55" t="s">
        <v>470</v>
      </c>
      <c r="C375" s="55"/>
      <c r="D375" s="61" t="s">
        <v>320</v>
      </c>
      <c r="E375" s="55" t="s">
        <v>216</v>
      </c>
      <c r="F375" s="55" t="s">
        <v>285</v>
      </c>
      <c r="G375" s="55">
        <v>20</v>
      </c>
      <c r="H375" s="55">
        <v>1</v>
      </c>
      <c r="I375" s="55">
        <v>24</v>
      </c>
      <c r="J375" s="55">
        <v>30</v>
      </c>
      <c r="K375" s="55">
        <f t="shared" si="10"/>
        <v>14.4</v>
      </c>
      <c r="L375" s="110">
        <f t="shared" si="11"/>
        <v>372</v>
      </c>
      <c r="M375" s="141"/>
    </row>
    <row r="376" spans="1:13" s="119" customFormat="1" ht="15">
      <c r="A376" s="55" t="s">
        <v>440</v>
      </c>
      <c r="B376" s="55" t="s">
        <v>449</v>
      </c>
      <c r="C376" s="55"/>
      <c r="D376" s="61" t="s">
        <v>367</v>
      </c>
      <c r="E376" s="55" t="s">
        <v>216</v>
      </c>
      <c r="F376" s="55" t="s">
        <v>285</v>
      </c>
      <c r="G376" s="55">
        <v>160</v>
      </c>
      <c r="H376" s="55">
        <v>1</v>
      </c>
      <c r="I376" s="55">
        <v>4</v>
      </c>
      <c r="J376" s="55">
        <v>21</v>
      </c>
      <c r="K376" s="55">
        <f t="shared" si="10"/>
        <v>13.44</v>
      </c>
      <c r="L376" s="110">
        <f t="shared" si="11"/>
        <v>373</v>
      </c>
      <c r="M376" s="141"/>
    </row>
    <row r="377" spans="1:13" s="119" customFormat="1" ht="15">
      <c r="A377" s="55" t="s">
        <v>440</v>
      </c>
      <c r="B377" s="55" t="s">
        <v>448</v>
      </c>
      <c r="C377" s="55"/>
      <c r="D377" s="61" t="s">
        <v>367</v>
      </c>
      <c r="E377" s="55" t="s">
        <v>216</v>
      </c>
      <c r="F377" s="55" t="s">
        <v>285</v>
      </c>
      <c r="G377" s="55">
        <v>160</v>
      </c>
      <c r="H377" s="55">
        <v>1</v>
      </c>
      <c r="I377" s="55">
        <v>4</v>
      </c>
      <c r="J377" s="55">
        <v>21</v>
      </c>
      <c r="K377" s="55">
        <f t="shared" si="10"/>
        <v>13.44</v>
      </c>
      <c r="L377" s="110">
        <f t="shared" si="11"/>
        <v>374</v>
      </c>
      <c r="M377" s="141"/>
    </row>
    <row r="378" spans="1:13" s="119" customFormat="1" ht="15">
      <c r="A378" s="55" t="s">
        <v>440</v>
      </c>
      <c r="B378" s="55" t="s">
        <v>455</v>
      </c>
      <c r="C378" s="55"/>
      <c r="D378" s="61" t="s">
        <v>367</v>
      </c>
      <c r="E378" s="55" t="s">
        <v>216</v>
      </c>
      <c r="F378" s="55" t="s">
        <v>285</v>
      </c>
      <c r="G378" s="55">
        <v>350</v>
      </c>
      <c r="H378" s="55">
        <v>1</v>
      </c>
      <c r="I378" s="55">
        <v>4</v>
      </c>
      <c r="J378" s="55">
        <v>21</v>
      </c>
      <c r="K378" s="55">
        <f t="shared" si="10"/>
        <v>29.4</v>
      </c>
      <c r="L378" s="110">
        <f t="shared" si="11"/>
        <v>375</v>
      </c>
      <c r="M378" s="141"/>
    </row>
    <row r="379" spans="1:13" s="119" customFormat="1" ht="15">
      <c r="A379" s="44" t="s">
        <v>483</v>
      </c>
      <c r="B379" s="44" t="s">
        <v>484</v>
      </c>
      <c r="C379" s="44"/>
      <c r="D379" s="49" t="s">
        <v>225</v>
      </c>
      <c r="E379" s="44" t="s">
        <v>284</v>
      </c>
      <c r="F379" s="44" t="s">
        <v>214</v>
      </c>
      <c r="G379" s="44">
        <v>30</v>
      </c>
      <c r="H379" s="44">
        <v>56</v>
      </c>
      <c r="I379" s="44">
        <v>5</v>
      </c>
      <c r="J379" s="51">
        <v>22</v>
      </c>
      <c r="K379" s="51">
        <f t="shared" si="10"/>
        <v>184.8</v>
      </c>
      <c r="L379" s="110">
        <f t="shared" si="11"/>
        <v>376</v>
      </c>
      <c r="M379" s="141"/>
    </row>
    <row r="380" spans="1:13" s="119" customFormat="1" ht="15">
      <c r="A380" s="44" t="s">
        <v>483</v>
      </c>
      <c r="B380" s="44" t="s">
        <v>485</v>
      </c>
      <c r="C380" s="44"/>
      <c r="D380" s="49" t="s">
        <v>225</v>
      </c>
      <c r="E380" s="44" t="s">
        <v>284</v>
      </c>
      <c r="F380" s="44" t="s">
        <v>214</v>
      </c>
      <c r="G380" s="44">
        <v>30</v>
      </c>
      <c r="H380" s="44">
        <v>24</v>
      </c>
      <c r="I380" s="44">
        <v>5</v>
      </c>
      <c r="J380" s="51">
        <v>22</v>
      </c>
      <c r="K380" s="51">
        <f t="shared" si="10"/>
        <v>79.2</v>
      </c>
      <c r="L380" s="110">
        <f t="shared" si="11"/>
        <v>377</v>
      </c>
      <c r="M380" s="141"/>
    </row>
    <row r="381" spans="1:13" s="119" customFormat="1" ht="15">
      <c r="A381" s="44" t="s">
        <v>486</v>
      </c>
      <c r="B381" s="44" t="s">
        <v>487</v>
      </c>
      <c r="C381" s="44"/>
      <c r="D381" s="49" t="s">
        <v>225</v>
      </c>
      <c r="E381" s="44" t="s">
        <v>284</v>
      </c>
      <c r="F381" s="44" t="s">
        <v>214</v>
      </c>
      <c r="G381" s="44">
        <v>150</v>
      </c>
      <c r="H381" s="44">
        <v>30</v>
      </c>
      <c r="I381" s="44">
        <v>5</v>
      </c>
      <c r="J381" s="51">
        <v>22</v>
      </c>
      <c r="K381" s="51">
        <f t="shared" si="10"/>
        <v>495</v>
      </c>
      <c r="L381" s="110">
        <f t="shared" si="11"/>
        <v>378</v>
      </c>
      <c r="M381" s="141"/>
    </row>
    <row r="382" spans="1:13" s="119" customFormat="1" ht="15">
      <c r="A382" s="43" t="s">
        <v>498</v>
      </c>
      <c r="B382" s="43" t="s">
        <v>499</v>
      </c>
      <c r="C382" s="43"/>
      <c r="D382" s="43" t="s">
        <v>308</v>
      </c>
      <c r="E382" s="43" t="s">
        <v>216</v>
      </c>
      <c r="F382" s="64" t="s">
        <v>285</v>
      </c>
      <c r="G382" s="50">
        <v>100</v>
      </c>
      <c r="H382" s="50">
        <v>1</v>
      </c>
      <c r="I382" s="50">
        <v>8</v>
      </c>
      <c r="J382" s="50">
        <v>22</v>
      </c>
      <c r="K382" s="43">
        <f t="shared" si="10"/>
        <v>17.600000000000001</v>
      </c>
      <c r="L382" s="110">
        <f t="shared" si="11"/>
        <v>379</v>
      </c>
      <c r="M382" s="141"/>
    </row>
    <row r="383" spans="1:13" s="119" customFormat="1" ht="15">
      <c r="A383" s="56" t="s">
        <v>498</v>
      </c>
      <c r="B383" s="56" t="s">
        <v>499</v>
      </c>
      <c r="C383" s="56"/>
      <c r="D383" s="56" t="s">
        <v>502</v>
      </c>
      <c r="E383" s="56" t="s">
        <v>216</v>
      </c>
      <c r="F383" s="64" t="s">
        <v>285</v>
      </c>
      <c r="G383" s="64">
        <v>42</v>
      </c>
      <c r="H383" s="64">
        <v>5</v>
      </c>
      <c r="I383" s="50">
        <v>24</v>
      </c>
      <c r="J383" s="43">
        <v>30</v>
      </c>
      <c r="K383" s="56">
        <f t="shared" si="10"/>
        <v>151.19999999999999</v>
      </c>
      <c r="L383" s="110">
        <f t="shared" si="11"/>
        <v>380</v>
      </c>
      <c r="M383" s="141"/>
    </row>
    <row r="384" spans="1:13" s="119" customFormat="1" ht="15">
      <c r="A384" s="56" t="s">
        <v>498</v>
      </c>
      <c r="B384" s="56" t="s">
        <v>499</v>
      </c>
      <c r="C384" s="56"/>
      <c r="D384" s="56" t="s">
        <v>501</v>
      </c>
      <c r="E384" s="56" t="s">
        <v>216</v>
      </c>
      <c r="F384" s="64" t="s">
        <v>285</v>
      </c>
      <c r="G384" s="64">
        <v>3024</v>
      </c>
      <c r="H384" s="64">
        <v>2</v>
      </c>
      <c r="I384" s="43">
        <v>10</v>
      </c>
      <c r="J384" s="43">
        <v>20</v>
      </c>
      <c r="K384" s="56">
        <f t="shared" si="10"/>
        <v>1209.5999999999999</v>
      </c>
      <c r="L384" s="110">
        <f t="shared" si="11"/>
        <v>381</v>
      </c>
      <c r="M384" s="141"/>
    </row>
    <row r="385" spans="1:13" s="119" customFormat="1" ht="15">
      <c r="A385" s="56" t="s">
        <v>498</v>
      </c>
      <c r="B385" s="56" t="s">
        <v>499</v>
      </c>
      <c r="C385" s="56"/>
      <c r="D385" s="56" t="s">
        <v>306</v>
      </c>
      <c r="E385" s="56" t="s">
        <v>216</v>
      </c>
      <c r="F385" s="64" t="s">
        <v>285</v>
      </c>
      <c r="G385" s="64">
        <v>700</v>
      </c>
      <c r="H385" s="64">
        <v>1</v>
      </c>
      <c r="I385" s="56">
        <v>2</v>
      </c>
      <c r="J385" s="56">
        <v>20</v>
      </c>
      <c r="K385" s="56">
        <f t="shared" si="10"/>
        <v>28</v>
      </c>
      <c r="L385" s="110">
        <f t="shared" si="11"/>
        <v>382</v>
      </c>
      <c r="M385" s="141"/>
    </row>
    <row r="386" spans="1:13" s="119" customFormat="1" ht="15">
      <c r="A386" s="56" t="s">
        <v>498</v>
      </c>
      <c r="B386" s="56" t="s">
        <v>499</v>
      </c>
      <c r="C386" s="56"/>
      <c r="D386" s="56" t="s">
        <v>225</v>
      </c>
      <c r="E386" s="56" t="s">
        <v>216</v>
      </c>
      <c r="F386" s="56" t="s">
        <v>214</v>
      </c>
      <c r="G386" s="64">
        <v>28</v>
      </c>
      <c r="H386" s="64">
        <v>32</v>
      </c>
      <c r="I386" s="56">
        <v>12</v>
      </c>
      <c r="J386" s="56">
        <v>22</v>
      </c>
      <c r="K386" s="56">
        <f t="shared" si="10"/>
        <v>236.54400000000001</v>
      </c>
      <c r="L386" s="110">
        <f t="shared" si="11"/>
        <v>383</v>
      </c>
      <c r="M386" s="141"/>
    </row>
    <row r="387" spans="1:13" s="119" customFormat="1" ht="15">
      <c r="A387" s="56" t="s">
        <v>498</v>
      </c>
      <c r="B387" s="56" t="s">
        <v>499</v>
      </c>
      <c r="C387" s="56"/>
      <c r="D387" s="56" t="s">
        <v>395</v>
      </c>
      <c r="E387" s="56" t="s">
        <v>216</v>
      </c>
      <c r="F387" s="56" t="s">
        <v>4</v>
      </c>
      <c r="G387" s="64">
        <v>3050</v>
      </c>
      <c r="H387" s="64">
        <v>2</v>
      </c>
      <c r="I387" s="56">
        <v>13</v>
      </c>
      <c r="J387" s="56">
        <v>22</v>
      </c>
      <c r="K387" s="56">
        <f t="shared" ref="K387:K441" si="12">(G387*H387*I387*J387)/1000</f>
        <v>1744.6</v>
      </c>
      <c r="L387" s="110">
        <f t="shared" si="11"/>
        <v>384</v>
      </c>
      <c r="M387" s="141"/>
    </row>
    <row r="388" spans="1:13" s="119" customFormat="1" ht="15">
      <c r="A388" s="56" t="s">
        <v>498</v>
      </c>
      <c r="B388" s="56" t="s">
        <v>499</v>
      </c>
      <c r="C388" s="56"/>
      <c r="D388" s="56" t="s">
        <v>395</v>
      </c>
      <c r="E388" s="56" t="s">
        <v>216</v>
      </c>
      <c r="F388" s="56" t="s">
        <v>4</v>
      </c>
      <c r="G388" s="64">
        <v>3050</v>
      </c>
      <c r="H388" s="64">
        <v>2</v>
      </c>
      <c r="I388" s="56">
        <v>13</v>
      </c>
      <c r="J388" s="56">
        <v>22</v>
      </c>
      <c r="K388" s="56">
        <f t="shared" si="12"/>
        <v>1744.6</v>
      </c>
      <c r="L388" s="110">
        <f t="shared" si="11"/>
        <v>385</v>
      </c>
      <c r="M388" s="141"/>
    </row>
    <row r="389" spans="1:13" s="119" customFormat="1" ht="15">
      <c r="A389" s="37" t="s">
        <v>498</v>
      </c>
      <c r="B389" s="37" t="s">
        <v>499</v>
      </c>
      <c r="C389" s="37"/>
      <c r="D389" s="37" t="s">
        <v>310</v>
      </c>
      <c r="E389" s="37" t="s">
        <v>216</v>
      </c>
      <c r="F389" s="64" t="s">
        <v>285</v>
      </c>
      <c r="G389" s="36">
        <v>173</v>
      </c>
      <c r="H389" s="36">
        <v>1</v>
      </c>
      <c r="I389" s="37">
        <v>13</v>
      </c>
      <c r="J389" s="37">
        <v>22</v>
      </c>
      <c r="K389" s="37">
        <f t="shared" si="12"/>
        <v>49.478000000000002</v>
      </c>
      <c r="L389" s="110">
        <f t="shared" ref="L389:L441" si="13">1+L388</f>
        <v>386</v>
      </c>
      <c r="M389" s="141"/>
    </row>
    <row r="390" spans="1:13" s="119" customFormat="1" ht="15">
      <c r="A390" s="56" t="s">
        <v>498</v>
      </c>
      <c r="B390" s="56" t="s">
        <v>499</v>
      </c>
      <c r="C390" s="56"/>
      <c r="D390" s="56" t="s">
        <v>367</v>
      </c>
      <c r="E390" s="56" t="s">
        <v>216</v>
      </c>
      <c r="F390" s="64" t="s">
        <v>285</v>
      </c>
      <c r="G390" s="64">
        <v>350</v>
      </c>
      <c r="H390" s="64">
        <v>1</v>
      </c>
      <c r="I390" s="56">
        <v>4</v>
      </c>
      <c r="J390" s="56">
        <v>21</v>
      </c>
      <c r="K390" s="56">
        <f t="shared" si="12"/>
        <v>29.4</v>
      </c>
      <c r="L390" s="110">
        <f t="shared" si="13"/>
        <v>387</v>
      </c>
      <c r="M390" s="141"/>
    </row>
    <row r="391" spans="1:13" s="119" customFormat="1" ht="15">
      <c r="A391" s="56" t="s">
        <v>498</v>
      </c>
      <c r="B391" s="56" t="s">
        <v>499</v>
      </c>
      <c r="C391" s="56"/>
      <c r="D391" s="56" t="s">
        <v>500</v>
      </c>
      <c r="E391" s="56" t="s">
        <v>216</v>
      </c>
      <c r="F391" s="56" t="s">
        <v>4</v>
      </c>
      <c r="G391" s="64">
        <v>250</v>
      </c>
      <c r="H391" s="64">
        <v>2</v>
      </c>
      <c r="I391" s="56">
        <v>8</v>
      </c>
      <c r="J391" s="56">
        <v>21</v>
      </c>
      <c r="K391" s="56">
        <f t="shared" si="12"/>
        <v>84</v>
      </c>
      <c r="L391" s="110">
        <f t="shared" si="13"/>
        <v>388</v>
      </c>
      <c r="M391" s="141"/>
    </row>
    <row r="392" spans="1:13" s="119" customFormat="1" ht="15">
      <c r="A392" s="56" t="s">
        <v>497</v>
      </c>
      <c r="B392" s="56" t="s">
        <v>503</v>
      </c>
      <c r="C392" s="56"/>
      <c r="D392" s="56" t="s">
        <v>225</v>
      </c>
      <c r="E392" s="56" t="s">
        <v>216</v>
      </c>
      <c r="F392" s="56" t="s">
        <v>214</v>
      </c>
      <c r="G392" s="64">
        <v>28</v>
      </c>
      <c r="H392" s="64">
        <v>16</v>
      </c>
      <c r="I392" s="56">
        <v>12</v>
      </c>
      <c r="J392" s="56">
        <v>12</v>
      </c>
      <c r="K392" s="56">
        <f t="shared" si="12"/>
        <v>64.512</v>
      </c>
      <c r="L392" s="110">
        <f t="shared" si="13"/>
        <v>389</v>
      </c>
      <c r="M392" s="141"/>
    </row>
    <row r="393" spans="1:13" s="119" customFormat="1" ht="15">
      <c r="A393" s="56" t="s">
        <v>497</v>
      </c>
      <c r="B393" s="56" t="s">
        <v>504</v>
      </c>
      <c r="C393" s="56"/>
      <c r="D393" s="56" t="s">
        <v>225</v>
      </c>
      <c r="E393" s="56" t="s">
        <v>216</v>
      </c>
      <c r="F393" s="56" t="s">
        <v>214</v>
      </c>
      <c r="G393" s="64">
        <v>28</v>
      </c>
      <c r="H393" s="64">
        <v>16</v>
      </c>
      <c r="I393" s="56">
        <v>12</v>
      </c>
      <c r="J393" s="56">
        <v>12</v>
      </c>
      <c r="K393" s="56">
        <f t="shared" si="12"/>
        <v>64.512</v>
      </c>
      <c r="L393" s="110">
        <f t="shared" si="13"/>
        <v>390</v>
      </c>
      <c r="M393" s="141"/>
    </row>
    <row r="394" spans="1:13" s="119" customFormat="1" ht="15">
      <c r="A394" s="56" t="s">
        <v>497</v>
      </c>
      <c r="B394" s="56" t="s">
        <v>503</v>
      </c>
      <c r="C394" s="56"/>
      <c r="D394" s="56" t="s">
        <v>395</v>
      </c>
      <c r="E394" s="56" t="s">
        <v>216</v>
      </c>
      <c r="F394" s="56" t="s">
        <v>4</v>
      </c>
      <c r="G394" s="64">
        <v>3050</v>
      </c>
      <c r="H394" s="64">
        <v>1</v>
      </c>
      <c r="I394" s="56">
        <v>13</v>
      </c>
      <c r="J394" s="56">
        <v>22</v>
      </c>
      <c r="K394" s="56">
        <f t="shared" si="12"/>
        <v>872.3</v>
      </c>
      <c r="L394" s="110">
        <f t="shared" si="13"/>
        <v>391</v>
      </c>
      <c r="M394" s="141"/>
    </row>
    <row r="395" spans="1:13" s="119" customFormat="1" ht="15">
      <c r="A395" s="56" t="s">
        <v>497</v>
      </c>
      <c r="B395" s="56" t="s">
        <v>504</v>
      </c>
      <c r="C395" s="56"/>
      <c r="D395" s="56" t="s">
        <v>395</v>
      </c>
      <c r="E395" s="56" t="s">
        <v>216</v>
      </c>
      <c r="F395" s="56" t="s">
        <v>4</v>
      </c>
      <c r="G395" s="64">
        <v>3050</v>
      </c>
      <c r="H395" s="64">
        <v>1</v>
      </c>
      <c r="I395" s="56">
        <v>13</v>
      </c>
      <c r="J395" s="56">
        <v>22</v>
      </c>
      <c r="K395" s="56">
        <f t="shared" si="12"/>
        <v>872.3</v>
      </c>
      <c r="L395" s="110">
        <f t="shared" si="13"/>
        <v>392</v>
      </c>
      <c r="M395" s="141"/>
    </row>
    <row r="396" spans="1:13" s="119" customFormat="1" ht="15">
      <c r="A396" s="45" t="s">
        <v>473</v>
      </c>
      <c r="B396" s="46" t="s">
        <v>447</v>
      </c>
      <c r="C396" s="46"/>
      <c r="D396" s="45" t="s">
        <v>468</v>
      </c>
      <c r="E396" s="46" t="s">
        <v>216</v>
      </c>
      <c r="F396" s="46" t="s">
        <v>218</v>
      </c>
      <c r="G396" s="46">
        <v>970</v>
      </c>
      <c r="H396" s="46">
        <v>1</v>
      </c>
      <c r="I396" s="15">
        <v>4</v>
      </c>
      <c r="J396" s="15">
        <v>21</v>
      </c>
      <c r="K396" s="46">
        <f t="shared" si="12"/>
        <v>81.48</v>
      </c>
      <c r="L396" s="110">
        <f t="shared" si="13"/>
        <v>393</v>
      </c>
      <c r="M396" s="141"/>
    </row>
    <row r="397" spans="1:13" s="40" customFormat="1" ht="15">
      <c r="A397" s="53" t="s">
        <v>473</v>
      </c>
      <c r="B397" s="58" t="s">
        <v>474</v>
      </c>
      <c r="C397" s="58"/>
      <c r="D397" s="53" t="s">
        <v>415</v>
      </c>
      <c r="E397" s="58" t="s">
        <v>216</v>
      </c>
      <c r="F397" s="58" t="s">
        <v>218</v>
      </c>
      <c r="G397" s="58">
        <v>1000</v>
      </c>
      <c r="H397" s="58">
        <v>2</v>
      </c>
      <c r="I397" s="58">
        <v>1</v>
      </c>
      <c r="J397" s="58">
        <v>1</v>
      </c>
      <c r="K397" s="58">
        <f t="shared" si="12"/>
        <v>2</v>
      </c>
      <c r="L397" s="110">
        <f t="shared" si="13"/>
        <v>394</v>
      </c>
      <c r="M397" s="143"/>
    </row>
    <row r="398" spans="1:13" s="40" customFormat="1" ht="15">
      <c r="A398" s="53" t="s">
        <v>473</v>
      </c>
      <c r="B398" s="58" t="s">
        <v>474</v>
      </c>
      <c r="C398" s="58"/>
      <c r="D398" s="53" t="s">
        <v>308</v>
      </c>
      <c r="E398" s="58" t="s">
        <v>216</v>
      </c>
      <c r="F398" s="58" t="s">
        <v>285</v>
      </c>
      <c r="G398" s="58">
        <v>100</v>
      </c>
      <c r="H398" s="58">
        <v>2</v>
      </c>
      <c r="I398" s="58">
        <v>8</v>
      </c>
      <c r="J398" s="58">
        <v>22</v>
      </c>
      <c r="K398" s="58">
        <f t="shared" si="12"/>
        <v>35.200000000000003</v>
      </c>
      <c r="L398" s="110">
        <f t="shared" si="13"/>
        <v>395</v>
      </c>
      <c r="M398" s="143"/>
    </row>
    <row r="399" spans="1:13" s="40" customFormat="1" ht="15">
      <c r="A399" s="53" t="s">
        <v>473</v>
      </c>
      <c r="B399" s="58" t="s">
        <v>447</v>
      </c>
      <c r="C399" s="58"/>
      <c r="D399" s="53" t="s">
        <v>308</v>
      </c>
      <c r="E399" s="58" t="s">
        <v>216</v>
      </c>
      <c r="F399" s="58" t="s">
        <v>285</v>
      </c>
      <c r="G399" s="58">
        <v>20</v>
      </c>
      <c r="H399" s="58">
        <v>9</v>
      </c>
      <c r="I399" s="58">
        <v>8</v>
      </c>
      <c r="J399" s="58">
        <v>22</v>
      </c>
      <c r="K399" s="58">
        <f t="shared" si="12"/>
        <v>31.68</v>
      </c>
      <c r="L399" s="110">
        <f t="shared" si="13"/>
        <v>396</v>
      </c>
      <c r="M399" s="143"/>
    </row>
    <row r="400" spans="1:13" s="40" customFormat="1" ht="15">
      <c r="A400" s="53" t="s">
        <v>473</v>
      </c>
      <c r="B400" s="58" t="s">
        <v>474</v>
      </c>
      <c r="C400" s="58"/>
      <c r="D400" s="53" t="s">
        <v>413</v>
      </c>
      <c r="E400" s="58" t="s">
        <v>216</v>
      </c>
      <c r="F400" s="58" t="s">
        <v>218</v>
      </c>
      <c r="G400" s="58">
        <v>940</v>
      </c>
      <c r="H400" s="58">
        <v>1</v>
      </c>
      <c r="I400" s="15">
        <v>4</v>
      </c>
      <c r="J400" s="15">
        <v>21</v>
      </c>
      <c r="K400" s="58">
        <f t="shared" si="12"/>
        <v>78.959999999999994</v>
      </c>
      <c r="L400" s="110">
        <f t="shared" si="13"/>
        <v>397</v>
      </c>
      <c r="M400" s="143"/>
    </row>
    <row r="401" spans="1:13" s="40" customFormat="1" ht="15">
      <c r="A401" s="53" t="s">
        <v>473</v>
      </c>
      <c r="B401" s="58" t="s">
        <v>447</v>
      </c>
      <c r="C401" s="58"/>
      <c r="D401" s="53" t="s">
        <v>469</v>
      </c>
      <c r="E401" s="58" t="s">
        <v>216</v>
      </c>
      <c r="F401" s="58" t="s">
        <v>218</v>
      </c>
      <c r="G401" s="58">
        <v>850</v>
      </c>
      <c r="H401" s="58">
        <v>1</v>
      </c>
      <c r="I401" s="15">
        <v>4</v>
      </c>
      <c r="J401" s="15">
        <v>21</v>
      </c>
      <c r="K401" s="58">
        <f t="shared" si="12"/>
        <v>71.400000000000006</v>
      </c>
      <c r="L401" s="110">
        <f t="shared" si="13"/>
        <v>398</v>
      </c>
      <c r="M401" s="143"/>
    </row>
    <row r="402" spans="1:13" s="40" customFormat="1" ht="15">
      <c r="A402" s="53" t="s">
        <v>473</v>
      </c>
      <c r="B402" s="58" t="s">
        <v>475</v>
      </c>
      <c r="C402" s="58"/>
      <c r="D402" s="53" t="s">
        <v>429</v>
      </c>
      <c r="E402" s="58" t="s">
        <v>216</v>
      </c>
      <c r="F402" s="58" t="s">
        <v>218</v>
      </c>
      <c r="G402" s="58">
        <v>560</v>
      </c>
      <c r="H402" s="58">
        <v>2</v>
      </c>
      <c r="I402" s="58">
        <v>3</v>
      </c>
      <c r="J402" s="58">
        <v>2</v>
      </c>
      <c r="K402" s="58">
        <f t="shared" si="12"/>
        <v>6.72</v>
      </c>
      <c r="L402" s="110">
        <f t="shared" si="13"/>
        <v>399</v>
      </c>
      <c r="M402" s="143"/>
    </row>
    <row r="403" spans="1:13" s="40" customFormat="1" ht="15">
      <c r="A403" s="53" t="s">
        <v>473</v>
      </c>
      <c r="B403" s="58" t="s">
        <v>475</v>
      </c>
      <c r="C403" s="58"/>
      <c r="D403" s="53" t="s">
        <v>428</v>
      </c>
      <c r="E403" s="58" t="s">
        <v>216</v>
      </c>
      <c r="F403" s="58" t="s">
        <v>218</v>
      </c>
      <c r="G403" s="58">
        <v>560</v>
      </c>
      <c r="H403" s="58">
        <v>2</v>
      </c>
      <c r="I403" s="58">
        <v>3</v>
      </c>
      <c r="J403" s="58">
        <v>2</v>
      </c>
      <c r="K403" s="58">
        <f t="shared" si="12"/>
        <v>6.72</v>
      </c>
      <c r="L403" s="110">
        <f t="shared" si="13"/>
        <v>400</v>
      </c>
      <c r="M403" s="143"/>
    </row>
    <row r="404" spans="1:13" s="40" customFormat="1" ht="15">
      <c r="A404" s="53" t="s">
        <v>473</v>
      </c>
      <c r="B404" s="58" t="s">
        <v>476</v>
      </c>
      <c r="C404" s="58"/>
      <c r="D404" s="53" t="s">
        <v>433</v>
      </c>
      <c r="E404" s="58" t="s">
        <v>216</v>
      </c>
      <c r="F404" s="58" t="s">
        <v>214</v>
      </c>
      <c r="G404" s="58">
        <v>5</v>
      </c>
      <c r="H404" s="58">
        <v>11</v>
      </c>
      <c r="I404" s="58">
        <v>8</v>
      </c>
      <c r="J404" s="58">
        <v>22</v>
      </c>
      <c r="K404" s="58">
        <f t="shared" si="12"/>
        <v>9.68</v>
      </c>
      <c r="L404" s="110">
        <f t="shared" si="13"/>
        <v>401</v>
      </c>
      <c r="M404" s="143"/>
    </row>
    <row r="405" spans="1:13" s="40" customFormat="1" ht="15">
      <c r="A405" s="53" t="s">
        <v>473</v>
      </c>
      <c r="B405" s="58" t="s">
        <v>475</v>
      </c>
      <c r="C405" s="58"/>
      <c r="D405" s="53" t="s">
        <v>420</v>
      </c>
      <c r="E405" s="58" t="s">
        <v>216</v>
      </c>
      <c r="F405" s="58" t="s">
        <v>218</v>
      </c>
      <c r="G405" s="58">
        <v>930</v>
      </c>
      <c r="H405" s="58">
        <v>1</v>
      </c>
      <c r="I405" s="15">
        <v>4</v>
      </c>
      <c r="J405" s="15">
        <v>21</v>
      </c>
      <c r="K405" s="58">
        <f t="shared" si="12"/>
        <v>78.12</v>
      </c>
      <c r="L405" s="110">
        <f t="shared" si="13"/>
        <v>402</v>
      </c>
      <c r="M405" s="143"/>
    </row>
    <row r="406" spans="1:13" s="40" customFormat="1" ht="15">
      <c r="A406" s="53" t="s">
        <v>473</v>
      </c>
      <c r="B406" s="58" t="s">
        <v>476</v>
      </c>
      <c r="C406" s="58"/>
      <c r="D406" s="53" t="s">
        <v>407</v>
      </c>
      <c r="E406" s="58" t="s">
        <v>216</v>
      </c>
      <c r="F406" s="58" t="s">
        <v>215</v>
      </c>
      <c r="G406" s="58">
        <v>900</v>
      </c>
      <c r="H406" s="58">
        <v>1</v>
      </c>
      <c r="I406" s="58">
        <v>0</v>
      </c>
      <c r="J406" s="58">
        <v>1</v>
      </c>
      <c r="K406" s="58">
        <f t="shared" si="12"/>
        <v>0</v>
      </c>
      <c r="L406" s="110">
        <f t="shared" si="13"/>
        <v>403</v>
      </c>
      <c r="M406" s="143"/>
    </row>
    <row r="407" spans="1:13" s="40" customFormat="1" ht="15">
      <c r="A407" s="53" t="s">
        <v>473</v>
      </c>
      <c r="B407" s="58" t="s">
        <v>475</v>
      </c>
      <c r="C407" s="58"/>
      <c r="D407" s="53" t="s">
        <v>425</v>
      </c>
      <c r="E407" s="58" t="s">
        <v>216</v>
      </c>
      <c r="F407" s="58" t="s">
        <v>218</v>
      </c>
      <c r="G407" s="58">
        <v>870</v>
      </c>
      <c r="H407" s="58">
        <v>1</v>
      </c>
      <c r="I407" s="15">
        <v>4</v>
      </c>
      <c r="J407" s="15">
        <v>21</v>
      </c>
      <c r="K407" s="58">
        <f t="shared" si="12"/>
        <v>73.08</v>
      </c>
      <c r="L407" s="110">
        <f t="shared" si="13"/>
        <v>404</v>
      </c>
      <c r="M407" s="143"/>
    </row>
    <row r="408" spans="1:13" s="40" customFormat="1" ht="15">
      <c r="A408" s="53" t="s">
        <v>473</v>
      </c>
      <c r="B408" s="58" t="s">
        <v>474</v>
      </c>
      <c r="C408" s="58"/>
      <c r="D408" s="53" t="s">
        <v>414</v>
      </c>
      <c r="E408" s="58" t="s">
        <v>216</v>
      </c>
      <c r="F408" s="58" t="s">
        <v>218</v>
      </c>
      <c r="G408" s="58">
        <v>180</v>
      </c>
      <c r="H408" s="58">
        <v>1</v>
      </c>
      <c r="I408" s="15">
        <v>4</v>
      </c>
      <c r="J408" s="15">
        <v>21</v>
      </c>
      <c r="K408" s="58">
        <f t="shared" si="12"/>
        <v>15.12</v>
      </c>
      <c r="L408" s="110">
        <f t="shared" si="13"/>
        <v>405</v>
      </c>
      <c r="M408" s="143"/>
    </row>
    <row r="409" spans="1:13" s="40" customFormat="1" ht="15">
      <c r="A409" s="53" t="s">
        <v>473</v>
      </c>
      <c r="B409" s="58" t="s">
        <v>475</v>
      </c>
      <c r="C409" s="58"/>
      <c r="D409" s="53" t="s">
        <v>430</v>
      </c>
      <c r="E409" s="58" t="s">
        <v>216</v>
      </c>
      <c r="F409" s="58" t="s">
        <v>218</v>
      </c>
      <c r="G409" s="58">
        <v>1600</v>
      </c>
      <c r="H409" s="58">
        <v>2</v>
      </c>
      <c r="I409" s="15">
        <v>4</v>
      </c>
      <c r="J409" s="15">
        <v>21</v>
      </c>
      <c r="K409" s="58">
        <f t="shared" si="12"/>
        <v>268.8</v>
      </c>
      <c r="L409" s="110">
        <f t="shared" si="13"/>
        <v>406</v>
      </c>
      <c r="M409" s="143"/>
    </row>
    <row r="410" spans="1:13" s="40" customFormat="1" ht="15">
      <c r="A410" s="53" t="s">
        <v>473</v>
      </c>
      <c r="B410" s="58" t="s">
        <v>474</v>
      </c>
      <c r="C410" s="58"/>
      <c r="D410" s="53" t="s">
        <v>309</v>
      </c>
      <c r="E410" s="58" t="s">
        <v>216</v>
      </c>
      <c r="F410" s="58" t="s">
        <v>218</v>
      </c>
      <c r="G410" s="58">
        <v>500</v>
      </c>
      <c r="H410" s="58">
        <v>1</v>
      </c>
      <c r="I410" s="58">
        <v>2</v>
      </c>
      <c r="J410" s="58">
        <v>20</v>
      </c>
      <c r="K410" s="58">
        <f t="shared" si="12"/>
        <v>20</v>
      </c>
      <c r="L410" s="110">
        <f t="shared" si="13"/>
        <v>407</v>
      </c>
      <c r="M410" s="143"/>
    </row>
    <row r="411" spans="1:13" s="40" customFormat="1" ht="15">
      <c r="A411" s="53" t="s">
        <v>473</v>
      </c>
      <c r="B411" s="58" t="s">
        <v>474</v>
      </c>
      <c r="C411" s="58"/>
      <c r="D411" s="53" t="s">
        <v>225</v>
      </c>
      <c r="E411" s="58" t="s">
        <v>216</v>
      </c>
      <c r="F411" s="58" t="s">
        <v>214</v>
      </c>
      <c r="G411" s="58">
        <v>30</v>
      </c>
      <c r="H411" s="58">
        <v>26</v>
      </c>
      <c r="I411" s="58">
        <v>12</v>
      </c>
      <c r="J411" s="58">
        <v>22</v>
      </c>
      <c r="K411" s="58">
        <f t="shared" si="12"/>
        <v>205.92</v>
      </c>
      <c r="L411" s="110">
        <f t="shared" si="13"/>
        <v>408</v>
      </c>
      <c r="M411" s="143"/>
    </row>
    <row r="412" spans="1:13" s="40" customFormat="1" ht="15">
      <c r="A412" s="53" t="s">
        <v>473</v>
      </c>
      <c r="B412" s="58" t="s">
        <v>474</v>
      </c>
      <c r="C412" s="58"/>
      <c r="D412" s="53" t="s">
        <v>225</v>
      </c>
      <c r="E412" s="58" t="s">
        <v>216</v>
      </c>
      <c r="F412" s="58" t="s">
        <v>214</v>
      </c>
      <c r="G412" s="58">
        <v>14</v>
      </c>
      <c r="H412" s="58">
        <v>3</v>
      </c>
      <c r="I412" s="58">
        <v>12</v>
      </c>
      <c r="J412" s="58">
        <v>22</v>
      </c>
      <c r="K412" s="58">
        <f t="shared" si="12"/>
        <v>11.087999999999999</v>
      </c>
      <c r="L412" s="110">
        <f t="shared" si="13"/>
        <v>409</v>
      </c>
      <c r="M412" s="143"/>
    </row>
    <row r="413" spans="1:13" s="40" customFormat="1" ht="15">
      <c r="A413" s="53" t="s">
        <v>473</v>
      </c>
      <c r="B413" s="58" t="s">
        <v>475</v>
      </c>
      <c r="C413" s="58"/>
      <c r="D413" s="53" t="s">
        <v>225</v>
      </c>
      <c r="E413" s="58" t="s">
        <v>216</v>
      </c>
      <c r="F413" s="58" t="s">
        <v>214</v>
      </c>
      <c r="G413" s="58">
        <v>28</v>
      </c>
      <c r="H413" s="58">
        <v>12</v>
      </c>
      <c r="I413" s="58">
        <v>12</v>
      </c>
      <c r="J413" s="58">
        <v>22</v>
      </c>
      <c r="K413" s="58">
        <f t="shared" si="12"/>
        <v>88.703999999999994</v>
      </c>
      <c r="L413" s="110">
        <f t="shared" si="13"/>
        <v>410</v>
      </c>
      <c r="M413" s="143"/>
    </row>
    <row r="414" spans="1:13" s="40" customFormat="1" ht="15">
      <c r="A414" s="53" t="s">
        <v>473</v>
      </c>
      <c r="B414" s="58" t="s">
        <v>476</v>
      </c>
      <c r="C414" s="58"/>
      <c r="D414" s="53" t="s">
        <v>225</v>
      </c>
      <c r="E414" s="58" t="s">
        <v>216</v>
      </c>
      <c r="F414" s="58" t="s">
        <v>214</v>
      </c>
      <c r="G414" s="58">
        <v>60</v>
      </c>
      <c r="H414" s="58">
        <v>10</v>
      </c>
      <c r="I414" s="58">
        <v>12</v>
      </c>
      <c r="J414" s="58">
        <v>22</v>
      </c>
      <c r="K414" s="58">
        <f t="shared" si="12"/>
        <v>158.4</v>
      </c>
      <c r="L414" s="110">
        <f t="shared" si="13"/>
        <v>411</v>
      </c>
      <c r="M414" s="143"/>
    </row>
    <row r="415" spans="1:13" s="40" customFormat="1" ht="15">
      <c r="A415" s="53" t="s">
        <v>473</v>
      </c>
      <c r="B415" s="58" t="s">
        <v>476</v>
      </c>
      <c r="C415" s="58"/>
      <c r="D415" s="53" t="s">
        <v>225</v>
      </c>
      <c r="E415" s="58" t="s">
        <v>216</v>
      </c>
      <c r="F415" s="58" t="s">
        <v>214</v>
      </c>
      <c r="G415" s="58">
        <v>28</v>
      </c>
      <c r="H415" s="58">
        <v>6</v>
      </c>
      <c r="I415" s="58">
        <v>12</v>
      </c>
      <c r="J415" s="58">
        <v>22</v>
      </c>
      <c r="K415" s="58">
        <f t="shared" si="12"/>
        <v>44.351999999999997</v>
      </c>
      <c r="L415" s="110">
        <f t="shared" si="13"/>
        <v>412</v>
      </c>
      <c r="M415" s="143"/>
    </row>
    <row r="416" spans="1:13" s="40" customFormat="1" ht="15">
      <c r="A416" s="53" t="s">
        <v>473</v>
      </c>
      <c r="B416" s="58" t="s">
        <v>476</v>
      </c>
      <c r="C416" s="58"/>
      <c r="D416" s="53" t="s">
        <v>225</v>
      </c>
      <c r="E416" s="58" t="s">
        <v>216</v>
      </c>
      <c r="F416" s="58" t="s">
        <v>214</v>
      </c>
      <c r="G416" s="58">
        <v>28</v>
      </c>
      <c r="H416" s="58">
        <v>6</v>
      </c>
      <c r="I416" s="58">
        <v>12</v>
      </c>
      <c r="J416" s="58">
        <v>22</v>
      </c>
      <c r="K416" s="58">
        <f t="shared" si="12"/>
        <v>44.351999999999997</v>
      </c>
      <c r="L416" s="110">
        <f t="shared" si="13"/>
        <v>413</v>
      </c>
      <c r="M416" s="143"/>
    </row>
    <row r="417" spans="1:13" s="40" customFormat="1" ht="15">
      <c r="A417" s="53" t="s">
        <v>473</v>
      </c>
      <c r="B417" s="58" t="s">
        <v>447</v>
      </c>
      <c r="C417" s="58"/>
      <c r="D417" s="53" t="s">
        <v>225</v>
      </c>
      <c r="E417" s="58" t="s">
        <v>216</v>
      </c>
      <c r="F417" s="58" t="s">
        <v>214</v>
      </c>
      <c r="G417" s="58">
        <v>28</v>
      </c>
      <c r="H417" s="58">
        <v>39</v>
      </c>
      <c r="I417" s="58">
        <v>12</v>
      </c>
      <c r="J417" s="58">
        <v>22</v>
      </c>
      <c r="K417" s="58">
        <f t="shared" si="12"/>
        <v>288.28800000000001</v>
      </c>
      <c r="L417" s="110">
        <f t="shared" si="13"/>
        <v>414</v>
      </c>
      <c r="M417" s="143"/>
    </row>
    <row r="418" spans="1:13" s="40" customFormat="1" ht="15">
      <c r="A418" s="53" t="s">
        <v>473</v>
      </c>
      <c r="B418" s="58" t="s">
        <v>475</v>
      </c>
      <c r="C418" s="58"/>
      <c r="D418" s="53" t="s">
        <v>427</v>
      </c>
      <c r="E418" s="58" t="s">
        <v>216</v>
      </c>
      <c r="F418" s="58" t="s">
        <v>218</v>
      </c>
      <c r="G418" s="58">
        <v>1200</v>
      </c>
      <c r="H418" s="58">
        <v>1</v>
      </c>
      <c r="I418" s="15">
        <v>4</v>
      </c>
      <c r="J418" s="15">
        <v>21</v>
      </c>
      <c r="K418" s="58">
        <f t="shared" si="12"/>
        <v>100.8</v>
      </c>
      <c r="L418" s="110">
        <f t="shared" si="13"/>
        <v>415</v>
      </c>
      <c r="M418" s="143"/>
    </row>
    <row r="419" spans="1:13" s="40" customFormat="1" ht="15">
      <c r="A419" s="53" t="s">
        <v>473</v>
      </c>
      <c r="B419" s="58" t="s">
        <v>475</v>
      </c>
      <c r="C419" s="58"/>
      <c r="D419" s="53" t="s">
        <v>423</v>
      </c>
      <c r="E419" s="58" t="s">
        <v>216</v>
      </c>
      <c r="F419" s="58" t="s">
        <v>218</v>
      </c>
      <c r="G419" s="58">
        <v>6072</v>
      </c>
      <c r="H419" s="58">
        <v>4</v>
      </c>
      <c r="I419" s="15">
        <v>4</v>
      </c>
      <c r="J419" s="15">
        <v>21</v>
      </c>
      <c r="K419" s="58">
        <f t="shared" si="12"/>
        <v>2040.192</v>
      </c>
      <c r="L419" s="110">
        <f t="shared" si="13"/>
        <v>416</v>
      </c>
      <c r="M419" s="143"/>
    </row>
    <row r="420" spans="1:13" s="40" customFormat="1" ht="15">
      <c r="A420" s="53" t="s">
        <v>473</v>
      </c>
      <c r="B420" s="58" t="s">
        <v>475</v>
      </c>
      <c r="C420" s="58"/>
      <c r="D420" s="53" t="s">
        <v>423</v>
      </c>
      <c r="E420" s="58" t="s">
        <v>216</v>
      </c>
      <c r="F420" s="58" t="s">
        <v>218</v>
      </c>
      <c r="G420" s="58">
        <v>6072</v>
      </c>
      <c r="H420" s="58">
        <v>4</v>
      </c>
      <c r="I420" s="15">
        <v>4</v>
      </c>
      <c r="J420" s="15">
        <v>21</v>
      </c>
      <c r="K420" s="58">
        <f t="shared" si="12"/>
        <v>2040.192</v>
      </c>
      <c r="L420" s="110">
        <f t="shared" si="13"/>
        <v>417</v>
      </c>
      <c r="M420" s="143"/>
    </row>
    <row r="421" spans="1:13" s="40" customFormat="1" ht="15">
      <c r="A421" s="53" t="s">
        <v>473</v>
      </c>
      <c r="B421" s="58" t="s">
        <v>474</v>
      </c>
      <c r="C421" s="58"/>
      <c r="D421" s="53" t="s">
        <v>395</v>
      </c>
      <c r="E421" s="58" t="s">
        <v>216</v>
      </c>
      <c r="F421" s="58" t="s">
        <v>4</v>
      </c>
      <c r="G421" s="58">
        <v>3111</v>
      </c>
      <c r="H421" s="58">
        <v>2</v>
      </c>
      <c r="I421" s="58">
        <v>12</v>
      </c>
      <c r="J421" s="58">
        <v>22</v>
      </c>
      <c r="K421" s="58">
        <f t="shared" si="12"/>
        <v>1642.6079999999999</v>
      </c>
      <c r="L421" s="110">
        <f t="shared" si="13"/>
        <v>418</v>
      </c>
      <c r="M421" s="143"/>
    </row>
    <row r="422" spans="1:13" s="40" customFormat="1" ht="15">
      <c r="A422" s="53" t="s">
        <v>473</v>
      </c>
      <c r="B422" s="58" t="s">
        <v>474</v>
      </c>
      <c r="C422" s="58"/>
      <c r="D422" s="53" t="s">
        <v>395</v>
      </c>
      <c r="E422" s="58" t="s">
        <v>216</v>
      </c>
      <c r="F422" s="58" t="s">
        <v>4</v>
      </c>
      <c r="G422" s="58">
        <v>3111</v>
      </c>
      <c r="H422" s="58">
        <v>1</v>
      </c>
      <c r="I422" s="58">
        <v>12</v>
      </c>
      <c r="J422" s="58">
        <v>22</v>
      </c>
      <c r="K422" s="58">
        <f t="shared" si="12"/>
        <v>821.30399999999997</v>
      </c>
      <c r="L422" s="110">
        <f t="shared" si="13"/>
        <v>419</v>
      </c>
      <c r="M422" s="143"/>
    </row>
    <row r="423" spans="1:13" s="40" customFormat="1" ht="15">
      <c r="A423" s="53" t="s">
        <v>473</v>
      </c>
      <c r="B423" s="58" t="s">
        <v>474</v>
      </c>
      <c r="C423" s="58"/>
      <c r="D423" s="53" t="s">
        <v>395</v>
      </c>
      <c r="E423" s="58" t="s">
        <v>216</v>
      </c>
      <c r="F423" s="58" t="s">
        <v>4</v>
      </c>
      <c r="G423" s="58">
        <v>3111</v>
      </c>
      <c r="H423" s="58">
        <v>2</v>
      </c>
      <c r="I423" s="58">
        <v>12</v>
      </c>
      <c r="J423" s="58">
        <v>22</v>
      </c>
      <c r="K423" s="58">
        <f t="shared" si="12"/>
        <v>1642.6079999999999</v>
      </c>
      <c r="L423" s="110">
        <f t="shared" si="13"/>
        <v>420</v>
      </c>
      <c r="M423" s="143"/>
    </row>
    <row r="424" spans="1:13" s="40" customFormat="1" ht="15">
      <c r="A424" s="53" t="s">
        <v>473</v>
      </c>
      <c r="B424" s="58" t="s">
        <v>475</v>
      </c>
      <c r="C424" s="58"/>
      <c r="D424" s="53" t="s">
        <v>395</v>
      </c>
      <c r="E424" s="58" t="s">
        <v>216</v>
      </c>
      <c r="F424" s="58" t="s">
        <v>4</v>
      </c>
      <c r="G424" s="58">
        <v>3111</v>
      </c>
      <c r="H424" s="58">
        <v>2</v>
      </c>
      <c r="I424" s="58">
        <v>12</v>
      </c>
      <c r="J424" s="58">
        <v>22</v>
      </c>
      <c r="K424" s="58">
        <f t="shared" si="12"/>
        <v>1642.6079999999999</v>
      </c>
      <c r="L424" s="110">
        <f t="shared" si="13"/>
        <v>421</v>
      </c>
      <c r="M424" s="143"/>
    </row>
    <row r="425" spans="1:13" s="40" customFormat="1" ht="15">
      <c r="A425" s="53" t="s">
        <v>473</v>
      </c>
      <c r="B425" s="58" t="s">
        <v>476</v>
      </c>
      <c r="C425" s="58"/>
      <c r="D425" s="53" t="s">
        <v>396</v>
      </c>
      <c r="E425" s="58" t="s">
        <v>216</v>
      </c>
      <c r="F425" s="58" t="s">
        <v>4</v>
      </c>
      <c r="G425" s="58">
        <v>3111</v>
      </c>
      <c r="H425" s="58">
        <v>2</v>
      </c>
      <c r="I425" s="58">
        <v>12</v>
      </c>
      <c r="J425" s="58">
        <v>22</v>
      </c>
      <c r="K425" s="58">
        <f t="shared" si="12"/>
        <v>1642.6079999999999</v>
      </c>
      <c r="L425" s="110">
        <f t="shared" si="13"/>
        <v>422</v>
      </c>
      <c r="M425" s="143"/>
    </row>
    <row r="426" spans="1:13" s="40" customFormat="1" ht="15">
      <c r="A426" s="53" t="s">
        <v>473</v>
      </c>
      <c r="B426" s="58" t="s">
        <v>476</v>
      </c>
      <c r="C426" s="58"/>
      <c r="D426" s="53" t="s">
        <v>396</v>
      </c>
      <c r="E426" s="58" t="s">
        <v>216</v>
      </c>
      <c r="F426" s="58" t="s">
        <v>4</v>
      </c>
      <c r="G426" s="58">
        <v>3111</v>
      </c>
      <c r="H426" s="58">
        <v>1</v>
      </c>
      <c r="I426" s="58">
        <v>12</v>
      </c>
      <c r="J426" s="58">
        <v>22</v>
      </c>
      <c r="K426" s="58">
        <f t="shared" si="12"/>
        <v>821.30399999999997</v>
      </c>
      <c r="L426" s="110">
        <f t="shared" si="13"/>
        <v>423</v>
      </c>
      <c r="M426" s="143"/>
    </row>
    <row r="427" spans="1:13" s="40" customFormat="1" ht="15">
      <c r="A427" s="53" t="s">
        <v>473</v>
      </c>
      <c r="B427" s="58" t="s">
        <v>474</v>
      </c>
      <c r="C427" s="58"/>
      <c r="D427" s="53" t="s">
        <v>310</v>
      </c>
      <c r="E427" s="58" t="s">
        <v>216</v>
      </c>
      <c r="F427" s="58" t="s">
        <v>285</v>
      </c>
      <c r="G427" s="58">
        <v>173</v>
      </c>
      <c r="H427" s="58">
        <v>4</v>
      </c>
      <c r="I427" s="58">
        <v>13</v>
      </c>
      <c r="J427" s="58">
        <v>22</v>
      </c>
      <c r="K427" s="58">
        <f t="shared" si="12"/>
        <v>197.91200000000001</v>
      </c>
      <c r="L427" s="110">
        <f t="shared" si="13"/>
        <v>424</v>
      </c>
      <c r="M427" s="143"/>
    </row>
    <row r="428" spans="1:13" s="40" customFormat="1" ht="15">
      <c r="A428" s="53" t="s">
        <v>473</v>
      </c>
      <c r="B428" s="58" t="s">
        <v>447</v>
      </c>
      <c r="C428" s="58"/>
      <c r="D428" s="53" t="s">
        <v>310</v>
      </c>
      <c r="E428" s="58" t="s">
        <v>216</v>
      </c>
      <c r="F428" s="58" t="s">
        <v>285</v>
      </c>
      <c r="G428" s="58">
        <v>173</v>
      </c>
      <c r="H428" s="58">
        <v>9</v>
      </c>
      <c r="I428" s="58">
        <v>13</v>
      </c>
      <c r="J428" s="58">
        <v>22</v>
      </c>
      <c r="K428" s="58">
        <f t="shared" si="12"/>
        <v>445.30200000000002</v>
      </c>
      <c r="L428" s="110">
        <f t="shared" si="13"/>
        <v>425</v>
      </c>
      <c r="M428" s="143"/>
    </row>
    <row r="429" spans="1:13" s="40" customFormat="1" ht="15">
      <c r="A429" s="53" t="s">
        <v>473</v>
      </c>
      <c r="B429" s="58" t="s">
        <v>475</v>
      </c>
      <c r="C429" s="58"/>
      <c r="D429" s="53" t="s">
        <v>419</v>
      </c>
      <c r="E429" s="58" t="s">
        <v>216</v>
      </c>
      <c r="F429" s="58" t="s">
        <v>218</v>
      </c>
      <c r="G429" s="58">
        <v>880</v>
      </c>
      <c r="H429" s="58">
        <v>1</v>
      </c>
      <c r="I429" s="15">
        <v>4</v>
      </c>
      <c r="J429" s="15">
        <v>21</v>
      </c>
      <c r="K429" s="58">
        <f t="shared" si="12"/>
        <v>73.92</v>
      </c>
      <c r="L429" s="110">
        <f t="shared" si="13"/>
        <v>426</v>
      </c>
      <c r="M429" s="143"/>
    </row>
    <row r="430" spans="1:13" s="40" customFormat="1" ht="15">
      <c r="A430" s="27" t="s">
        <v>473</v>
      </c>
      <c r="B430" s="15" t="s">
        <v>475</v>
      </c>
      <c r="C430" s="15"/>
      <c r="D430" s="27" t="s">
        <v>416</v>
      </c>
      <c r="E430" s="15" t="s">
        <v>216</v>
      </c>
      <c r="F430" s="15" t="s">
        <v>218</v>
      </c>
      <c r="G430" s="15">
        <v>850</v>
      </c>
      <c r="H430" s="15">
        <v>1</v>
      </c>
      <c r="I430" s="15">
        <v>4</v>
      </c>
      <c r="J430" s="15">
        <v>21</v>
      </c>
      <c r="K430" s="15">
        <f t="shared" si="12"/>
        <v>71.400000000000006</v>
      </c>
      <c r="L430" s="110">
        <f t="shared" si="13"/>
        <v>427</v>
      </c>
      <c r="M430" s="143"/>
    </row>
    <row r="431" spans="1:13" s="40" customFormat="1" ht="15">
      <c r="A431" s="27" t="s">
        <v>473</v>
      </c>
      <c r="B431" s="15" t="s">
        <v>475</v>
      </c>
      <c r="C431" s="15"/>
      <c r="D431" s="27" t="s">
        <v>431</v>
      </c>
      <c r="E431" s="15" t="s">
        <v>216</v>
      </c>
      <c r="F431" s="15" t="s">
        <v>218</v>
      </c>
      <c r="G431" s="15">
        <v>870</v>
      </c>
      <c r="H431" s="15">
        <v>1</v>
      </c>
      <c r="I431" s="15">
        <v>4</v>
      </c>
      <c r="J431" s="15">
        <v>21</v>
      </c>
      <c r="K431" s="15">
        <f t="shared" si="12"/>
        <v>73.08</v>
      </c>
      <c r="L431" s="110">
        <f t="shared" si="13"/>
        <v>428</v>
      </c>
      <c r="M431" s="143"/>
    </row>
    <row r="432" spans="1:13" s="40" customFormat="1" ht="15">
      <c r="A432" s="27" t="s">
        <v>473</v>
      </c>
      <c r="B432" s="15" t="s">
        <v>475</v>
      </c>
      <c r="C432" s="15"/>
      <c r="D432" s="27" t="s">
        <v>422</v>
      </c>
      <c r="E432" s="15" t="s">
        <v>216</v>
      </c>
      <c r="F432" s="15" t="s">
        <v>218</v>
      </c>
      <c r="G432" s="15">
        <v>1865</v>
      </c>
      <c r="H432" s="15">
        <v>1</v>
      </c>
      <c r="I432" s="15">
        <v>4</v>
      </c>
      <c r="J432" s="15">
        <v>21</v>
      </c>
      <c r="K432" s="15">
        <f t="shared" si="12"/>
        <v>156.66</v>
      </c>
      <c r="L432" s="110">
        <f t="shared" si="13"/>
        <v>429</v>
      </c>
      <c r="M432" s="143"/>
    </row>
    <row r="433" spans="1:13" s="40" customFormat="1" ht="15">
      <c r="A433" s="27" t="s">
        <v>473</v>
      </c>
      <c r="B433" s="15" t="s">
        <v>475</v>
      </c>
      <c r="C433" s="15"/>
      <c r="D433" s="27" t="s">
        <v>424</v>
      </c>
      <c r="E433" s="15" t="s">
        <v>216</v>
      </c>
      <c r="F433" s="15" t="s">
        <v>218</v>
      </c>
      <c r="G433" s="15">
        <v>850</v>
      </c>
      <c r="H433" s="15">
        <v>1</v>
      </c>
      <c r="I433" s="15">
        <v>4</v>
      </c>
      <c r="J433" s="15">
        <v>21</v>
      </c>
      <c r="K433" s="15">
        <f t="shared" si="12"/>
        <v>71.400000000000006</v>
      </c>
      <c r="L433" s="110">
        <f t="shared" si="13"/>
        <v>430</v>
      </c>
      <c r="M433" s="143"/>
    </row>
    <row r="434" spans="1:13" s="40" customFormat="1" ht="15">
      <c r="A434" s="27" t="s">
        <v>473</v>
      </c>
      <c r="B434" s="15" t="s">
        <v>447</v>
      </c>
      <c r="C434" s="15"/>
      <c r="D434" s="27" t="s">
        <v>467</v>
      </c>
      <c r="E434" s="15" t="s">
        <v>216</v>
      </c>
      <c r="F434" s="15" t="s">
        <v>218</v>
      </c>
      <c r="G434" s="15">
        <v>890</v>
      </c>
      <c r="H434" s="15">
        <v>1</v>
      </c>
      <c r="I434" s="15">
        <v>4</v>
      </c>
      <c r="J434" s="15">
        <v>21</v>
      </c>
      <c r="K434" s="15">
        <f t="shared" si="12"/>
        <v>74.760000000000005</v>
      </c>
      <c r="L434" s="110">
        <f t="shared" si="13"/>
        <v>431</v>
      </c>
      <c r="M434" s="143"/>
    </row>
    <row r="435" spans="1:13" s="40" customFormat="1" ht="15">
      <c r="A435" s="27" t="s">
        <v>473</v>
      </c>
      <c r="B435" s="15" t="s">
        <v>474</v>
      </c>
      <c r="C435" s="15"/>
      <c r="D435" s="27" t="s">
        <v>412</v>
      </c>
      <c r="E435" s="15" t="s">
        <v>216</v>
      </c>
      <c r="F435" s="15" t="s">
        <v>218</v>
      </c>
      <c r="G435" s="15">
        <v>770</v>
      </c>
      <c r="H435" s="15">
        <v>1</v>
      </c>
      <c r="I435" s="15">
        <v>4</v>
      </c>
      <c r="J435" s="15">
        <v>21</v>
      </c>
      <c r="K435" s="15">
        <f t="shared" si="12"/>
        <v>64.680000000000007</v>
      </c>
      <c r="L435" s="110">
        <f t="shared" si="13"/>
        <v>432</v>
      </c>
      <c r="M435" s="143"/>
    </row>
    <row r="436" spans="1:13" s="40" customFormat="1" ht="15">
      <c r="A436" s="27" t="s">
        <v>473</v>
      </c>
      <c r="B436" s="15" t="s">
        <v>475</v>
      </c>
      <c r="C436" s="15"/>
      <c r="D436" s="27" t="s">
        <v>417</v>
      </c>
      <c r="E436" s="15" t="s">
        <v>216</v>
      </c>
      <c r="F436" s="15" t="s">
        <v>218</v>
      </c>
      <c r="G436" s="15">
        <v>970</v>
      </c>
      <c r="H436" s="15">
        <v>1</v>
      </c>
      <c r="I436" s="15">
        <v>4</v>
      </c>
      <c r="J436" s="15">
        <v>21</v>
      </c>
      <c r="K436" s="15">
        <f t="shared" si="12"/>
        <v>81.48</v>
      </c>
      <c r="L436" s="110">
        <f t="shared" si="13"/>
        <v>433</v>
      </c>
      <c r="M436" s="143"/>
    </row>
    <row r="437" spans="1:13" s="40" customFormat="1" ht="15">
      <c r="A437" s="27" t="s">
        <v>473</v>
      </c>
      <c r="B437" s="15" t="s">
        <v>475</v>
      </c>
      <c r="C437" s="15"/>
      <c r="D437" s="27" t="s">
        <v>144</v>
      </c>
      <c r="E437" s="15" t="s">
        <v>216</v>
      </c>
      <c r="F437" s="15" t="s">
        <v>218</v>
      </c>
      <c r="G437" s="15">
        <v>890</v>
      </c>
      <c r="H437" s="15">
        <v>1</v>
      </c>
      <c r="I437" s="15">
        <v>4</v>
      </c>
      <c r="J437" s="15">
        <v>21</v>
      </c>
      <c r="K437" s="15">
        <f t="shared" si="12"/>
        <v>74.760000000000005</v>
      </c>
      <c r="L437" s="110">
        <f t="shared" si="13"/>
        <v>434</v>
      </c>
      <c r="M437" s="143"/>
    </row>
    <row r="438" spans="1:13" s="40" customFormat="1" ht="15">
      <c r="A438" s="27" t="s">
        <v>473</v>
      </c>
      <c r="B438" s="15" t="s">
        <v>474</v>
      </c>
      <c r="C438" s="15"/>
      <c r="D438" s="27" t="s">
        <v>367</v>
      </c>
      <c r="E438" s="15" t="s">
        <v>216</v>
      </c>
      <c r="F438" s="15" t="s">
        <v>285</v>
      </c>
      <c r="G438" s="15">
        <v>50</v>
      </c>
      <c r="H438" s="15">
        <v>3</v>
      </c>
      <c r="I438" s="15">
        <v>4</v>
      </c>
      <c r="J438" s="15">
        <v>21</v>
      </c>
      <c r="K438" s="15">
        <f t="shared" si="12"/>
        <v>12.6</v>
      </c>
      <c r="L438" s="110">
        <f t="shared" si="13"/>
        <v>435</v>
      </c>
      <c r="M438" s="143"/>
    </row>
    <row r="439" spans="1:13" s="40" customFormat="1" ht="15">
      <c r="A439" s="27" t="s">
        <v>473</v>
      </c>
      <c r="B439" s="15" t="s">
        <v>475</v>
      </c>
      <c r="C439" s="15"/>
      <c r="D439" s="27" t="s">
        <v>426</v>
      </c>
      <c r="E439" s="15" t="s">
        <v>216</v>
      </c>
      <c r="F439" s="15" t="s">
        <v>218</v>
      </c>
      <c r="G439" s="15">
        <v>870</v>
      </c>
      <c r="H439" s="15">
        <v>1</v>
      </c>
      <c r="I439" s="15">
        <v>4</v>
      </c>
      <c r="J439" s="15">
        <v>21</v>
      </c>
      <c r="K439" s="15">
        <f t="shared" si="12"/>
        <v>73.08</v>
      </c>
      <c r="L439" s="110">
        <f t="shared" si="13"/>
        <v>436</v>
      </c>
      <c r="M439" s="143"/>
    </row>
    <row r="440" spans="1:13" s="40" customFormat="1" ht="15">
      <c r="A440" s="27" t="s">
        <v>473</v>
      </c>
      <c r="B440" s="15" t="s">
        <v>475</v>
      </c>
      <c r="C440" s="15"/>
      <c r="D440" s="27" t="s">
        <v>421</v>
      </c>
      <c r="E440" s="15" t="s">
        <v>216</v>
      </c>
      <c r="F440" s="15" t="s">
        <v>218</v>
      </c>
      <c r="G440" s="15">
        <v>980</v>
      </c>
      <c r="H440" s="15">
        <v>1</v>
      </c>
      <c r="I440" s="15">
        <v>4</v>
      </c>
      <c r="J440" s="15">
        <v>21</v>
      </c>
      <c r="K440" s="15">
        <f t="shared" si="12"/>
        <v>82.32</v>
      </c>
      <c r="L440" s="110">
        <f t="shared" si="13"/>
        <v>437</v>
      </c>
      <c r="M440" s="143"/>
    </row>
    <row r="441" spans="1:13" s="40" customFormat="1" ht="15">
      <c r="A441" s="27" t="s">
        <v>473</v>
      </c>
      <c r="B441" s="15" t="s">
        <v>475</v>
      </c>
      <c r="C441" s="15"/>
      <c r="D441" s="27" t="s">
        <v>418</v>
      </c>
      <c r="E441" s="15" t="s">
        <v>216</v>
      </c>
      <c r="F441" s="15" t="s">
        <v>218</v>
      </c>
      <c r="G441" s="15">
        <v>790</v>
      </c>
      <c r="H441" s="15">
        <v>3</v>
      </c>
      <c r="I441" s="15">
        <v>4</v>
      </c>
      <c r="J441" s="15">
        <v>21</v>
      </c>
      <c r="K441" s="15">
        <f t="shared" si="12"/>
        <v>199.08</v>
      </c>
      <c r="L441" s="110">
        <f t="shared" si="13"/>
        <v>438</v>
      </c>
      <c r="M441" s="143"/>
    </row>
    <row r="442" spans="1:13">
      <c r="D442" s="38"/>
      <c r="G442" s="2">
        <f>SUM(G3:G23)</f>
        <v>17068</v>
      </c>
      <c r="H442" s="2">
        <f>SUM(H3:H23)</f>
        <v>370</v>
      </c>
      <c r="I442" s="2">
        <f>SUM(I3:I23)</f>
        <v>318</v>
      </c>
      <c r="J442" s="2">
        <f>SUM(J3:J23)</f>
        <v>562</v>
      </c>
      <c r="K442" s="250">
        <f>SUM(K3:K23)</f>
        <v>21644.946000000007</v>
      </c>
    </row>
    <row r="443" spans="1:13">
      <c r="D443" s="38"/>
      <c r="H443" s="213" t="s">
        <v>595</v>
      </c>
      <c r="I443" s="213"/>
      <c r="J443" s="146">
        <f>++K6+K14+K22+K23+K24+K25+K28+K38+K40+K42+K44+K50+K52+K54+K55+K162+K163+K164+K165+K168+K170+K172+K174+K288+K289+K290+K291+K292+K293+K294+K304+K365+K366+K367+K368+K369+K370+K387+K388+K391+K394+K395+K421+K422+K423+K424+K425+K426</f>
        <v>135935.44399999999</v>
      </c>
      <c r="K443" s="2">
        <v>1</v>
      </c>
    </row>
    <row r="444" spans="1:13">
      <c r="D444" s="38"/>
      <c r="H444" s="213" t="s">
        <v>285</v>
      </c>
      <c r="I444" s="213"/>
      <c r="J444" s="146">
        <f>++K3+K4+K7+K8+K15+K16+K17+K26+K27+K29+K30+K31+K32+K33+K34+K35+K36+K37+K39+K41+K43+K45+K46+K47+K48+K49+K51+K53+K59+K60+K61+K62+K63+K64+K65+K66+K67+K68+K69+K71+K73+K75+K76+K77+K78+K79+K80+K81+K82+K83+K84+K85+K86+K87+K88+K89+K90+K91+K92+K93+K94+K95+K96+K97+K98+K99+K131+K134+K135+K136+K137+K138+K139+K140+K141+K142+K143+K144+K145+K146+K147+K148+K149+K150+K152+K153+K154+K155+K156+K157+K158+K159+K160+K161+K166+K167+K169+K171+K173+K175+K176+K177+K178+K179+K180+K181+K182+K183+K184+K187+K189+K191+K192+K193+K194+K195+K196+K197+K198+K199+K200+K201+K202+K238+K240+K241+K242+K243+K244+K245+K246+K247+K248+K249+K250+K251+K252+K253+K254+K255+K256+K257+K258+K259+K260+K261+K262+K263+K264+K265+K266+K267+K268+K269+K270+K271+K273+K274+K275+K276+K277+K278+K295+K296+K297+K298+K299+K300+K301+K302+K303+K305+K308+K309+K310+K311+K312+K313+K314+K318+K319+K320+K322+K324+K325+K326+K327+K328+K371+K372+K373+K374+K375+K376+K377+K378+K384+K390+K398+K399+K427+K428+K438+K382+K383+K385+K389</f>
        <v>53627.202000000048</v>
      </c>
      <c r="K444" s="2">
        <v>2</v>
      </c>
    </row>
    <row r="445" spans="1:13">
      <c r="D445" s="38"/>
      <c r="H445" s="213" t="s">
        <v>215</v>
      </c>
      <c r="I445" s="213"/>
      <c r="J445" s="146">
        <f>++K9+K10+K11+K13+K18+K56+K57+K58+K70+K72+K74+K132+K133+K151+K185+K186+K188+K190+K239+K272+K306+K307+K315+K316+K321+K323+K364+K406</f>
        <v>20019.600000000006</v>
      </c>
      <c r="K445" s="2">
        <v>3</v>
      </c>
    </row>
    <row r="446" spans="1:13">
      <c r="D446" s="38"/>
      <c r="H446" s="213" t="s">
        <v>214</v>
      </c>
      <c r="I446" s="213"/>
      <c r="J446" s="146">
        <f>++K5+K12+K19+K20+K21+K100+K101+K102+K103+K104+K105+K106+K107+K108+K109+K110+K111+K112+K113+K114+K115+K116+K117+K118+K119+K120+K121+K122+K123+K124+K125+K126+K127+K128+K129+K130+K203+K204+K205+K206+K207+K208+K209+K210+K211+K212+K213+K214+K215+K216+K217+K218+K219+K220+K221+K222+K223+K224+K225+K226+K227+K228+K229+K230+K231+K232+K233+K234+K235+K236+K237+K279+K280+K281+K282+K283+K284+K285+K286+K287+K317+K329+K330+K331+K332+K333+K334+K335+K336+K337+K338+K339+K340+K341+K342+K343+K344+K345+K346+K347+K348+K349+K350+K351+K352+K353+K354+K355+K356+K357+K358+K359+K360+K361+K362+K363+K379+K380+K381+K386+K392+K393+K404+K411+K412+K413+K414+K415+K416+K417</f>
        <v>16675.192000000006</v>
      </c>
      <c r="K446" s="39">
        <v>4</v>
      </c>
    </row>
    <row r="447" spans="1:13">
      <c r="D447" s="38"/>
      <c r="H447" s="213" t="s">
        <v>218</v>
      </c>
      <c r="I447" s="213"/>
      <c r="J447" s="146">
        <f>++K396+K397+K400+K401+K402+K403+K405+K407+K408+K409+K410+K418+K419+K420+K429+K430+K431+K432+K433+K434+K435+K436+K437+K439+K441</f>
        <v>5897.8839999999991</v>
      </c>
      <c r="K447" s="39">
        <v>5</v>
      </c>
    </row>
    <row r="448" spans="1:13">
      <c r="D448" s="38"/>
      <c r="H448" s="39"/>
      <c r="I448" s="39"/>
      <c r="J448" s="39"/>
    </row>
    <row r="449" spans="4:4">
      <c r="D449" s="38"/>
    </row>
    <row r="450" spans="4:4">
      <c r="D450" s="38"/>
    </row>
    <row r="451" spans="4:4">
      <c r="D451" s="38"/>
    </row>
    <row r="452" spans="4:4">
      <c r="D452" s="38"/>
    </row>
    <row r="453" spans="4:4">
      <c r="D453" s="38"/>
    </row>
    <row r="454" spans="4:4">
      <c r="D454" s="38"/>
    </row>
    <row r="455" spans="4:4">
      <c r="D455" s="38"/>
    </row>
    <row r="456" spans="4:4">
      <c r="D456" s="38"/>
    </row>
    <row r="457" spans="4:4">
      <c r="D457" s="38"/>
    </row>
    <row r="458" spans="4:4">
      <c r="D458" s="38"/>
    </row>
    <row r="459" spans="4:4">
      <c r="D459" s="40"/>
    </row>
    <row r="460" spans="4:4">
      <c r="D460" s="40"/>
    </row>
    <row r="461" spans="4:4">
      <c r="D461" s="40"/>
    </row>
    <row r="462" spans="4:4">
      <c r="D462" s="40"/>
    </row>
    <row r="463" spans="4:4">
      <c r="D463" s="40"/>
    </row>
    <row r="464" spans="4:4">
      <c r="D464" s="40"/>
    </row>
    <row r="465" spans="4:4">
      <c r="D465" s="40"/>
    </row>
  </sheetData>
  <mergeCells count="6">
    <mergeCell ref="H447:I447"/>
    <mergeCell ref="H446:I446"/>
    <mergeCell ref="A1:K1"/>
    <mergeCell ref="H443:I443"/>
    <mergeCell ref="H445:I445"/>
    <mergeCell ref="H444:I444"/>
  </mergeCells>
  <phoneticPr fontId="17" type="noConversion"/>
  <pageMargins left="0.23622047244094491" right="0.23622047244094491" top="0.74803149606299213" bottom="0.74803149606299213" header="0.31496062992125984" footer="0.31496062992125984"/>
  <pageSetup scale="83" fitToHeight="0" orientation="landscape" horizontalDpi="1200" verticalDpi="12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5"/>
  <sheetViews>
    <sheetView tabSelected="1" zoomScale="90" zoomScaleNormal="90" workbookViewId="0">
      <selection activeCell="C23" sqref="C23"/>
    </sheetView>
  </sheetViews>
  <sheetFormatPr baseColWidth="10" defaultColWidth="10.875" defaultRowHeight="15.75"/>
  <cols>
    <col min="1" max="1" width="13.25" style="6" customWidth="1"/>
    <col min="2" max="2" width="31.5" style="6" customWidth="1"/>
    <col min="3" max="3" width="10.5" style="6" customWidth="1"/>
    <col min="4" max="4" width="24" style="6" customWidth="1"/>
    <col min="5" max="5" width="12.625" style="6" customWidth="1"/>
    <col min="6" max="6" width="28.5" style="6" customWidth="1"/>
    <col min="7" max="7" width="17.875" style="6" customWidth="1"/>
    <col min="8" max="8" width="10.875" style="6"/>
    <col min="9" max="9" width="0" style="6" hidden="1" customWidth="1"/>
    <col min="10" max="10" width="14.75" customWidth="1"/>
  </cols>
  <sheetData>
    <row r="2" spans="1:10" ht="99" customHeight="1">
      <c r="A2" s="1" t="s">
        <v>37</v>
      </c>
      <c r="B2" s="1" t="s">
        <v>40</v>
      </c>
      <c r="C2" s="1" t="s">
        <v>636</v>
      </c>
      <c r="D2" s="1" t="s">
        <v>2</v>
      </c>
      <c r="E2" s="1" t="s">
        <v>41</v>
      </c>
      <c r="F2" s="1" t="s">
        <v>38</v>
      </c>
      <c r="G2" s="1" t="s">
        <v>42</v>
      </c>
      <c r="H2" s="1" t="s">
        <v>43</v>
      </c>
      <c r="I2" s="1" t="s">
        <v>510</v>
      </c>
      <c r="J2" s="1" t="s">
        <v>39</v>
      </c>
    </row>
    <row r="3" spans="1:10">
      <c r="A3" s="65" t="s">
        <v>270</v>
      </c>
      <c r="B3" s="66" t="s">
        <v>511</v>
      </c>
      <c r="C3" s="66">
        <v>0.15</v>
      </c>
      <c r="D3" s="67" t="s">
        <v>512</v>
      </c>
      <c r="E3" s="67" t="s">
        <v>513</v>
      </c>
      <c r="F3" s="68">
        <v>1</v>
      </c>
      <c r="G3" s="68">
        <v>8</v>
      </c>
      <c r="H3" s="68">
        <v>20</v>
      </c>
      <c r="I3" s="67"/>
      <c r="J3" s="68">
        <f t="shared" ref="J3:J14" si="0">++C3*$J$15</f>
        <v>2089.9499999999998</v>
      </c>
    </row>
    <row r="4" spans="1:10">
      <c r="A4" s="65" t="s">
        <v>270</v>
      </c>
      <c r="B4" s="67" t="s">
        <v>514</v>
      </c>
      <c r="C4" s="67">
        <v>0.1</v>
      </c>
      <c r="D4" s="67" t="s">
        <v>512</v>
      </c>
      <c r="E4" s="67" t="s">
        <v>515</v>
      </c>
      <c r="F4" s="68">
        <v>1</v>
      </c>
      <c r="G4" s="68">
        <v>8</v>
      </c>
      <c r="H4" s="68">
        <v>20</v>
      </c>
      <c r="I4" s="67"/>
      <c r="J4" s="68">
        <f>++C4*$J$15</f>
        <v>1393.3000000000002</v>
      </c>
    </row>
    <row r="5" spans="1:10">
      <c r="A5" s="65" t="s">
        <v>270</v>
      </c>
      <c r="B5" s="67" t="s">
        <v>516</v>
      </c>
      <c r="C5" s="67">
        <v>0.1</v>
      </c>
      <c r="D5" s="67" t="s">
        <v>517</v>
      </c>
      <c r="E5" s="67" t="s">
        <v>518</v>
      </c>
      <c r="F5" s="68">
        <v>1</v>
      </c>
      <c r="G5" s="68">
        <v>8</v>
      </c>
      <c r="H5" s="68">
        <v>20</v>
      </c>
      <c r="I5" s="67"/>
      <c r="J5" s="68">
        <f t="shared" si="0"/>
        <v>1393.3000000000002</v>
      </c>
    </row>
    <row r="6" spans="1:10">
      <c r="A6" s="65" t="s">
        <v>270</v>
      </c>
      <c r="B6" s="67" t="s">
        <v>519</v>
      </c>
      <c r="C6" s="67">
        <v>0.05</v>
      </c>
      <c r="D6" s="67" t="s">
        <v>517</v>
      </c>
      <c r="E6" s="67" t="s">
        <v>520</v>
      </c>
      <c r="F6" s="68">
        <v>1</v>
      </c>
      <c r="G6" s="68">
        <v>8</v>
      </c>
      <c r="H6" s="68">
        <v>20</v>
      </c>
      <c r="I6" s="21"/>
      <c r="J6" s="68">
        <f t="shared" si="0"/>
        <v>696.65000000000009</v>
      </c>
    </row>
    <row r="7" spans="1:10">
      <c r="A7" s="65" t="s">
        <v>270</v>
      </c>
      <c r="B7" s="67" t="s">
        <v>521</v>
      </c>
      <c r="C7" s="67">
        <v>0.03</v>
      </c>
      <c r="D7" s="67" t="s">
        <v>517</v>
      </c>
      <c r="E7" s="67" t="s">
        <v>522</v>
      </c>
      <c r="F7" s="68">
        <v>1</v>
      </c>
      <c r="G7" s="68">
        <v>8</v>
      </c>
      <c r="H7" s="68">
        <v>20</v>
      </c>
      <c r="I7" s="21"/>
      <c r="J7" s="68">
        <f t="shared" si="0"/>
        <v>417.99</v>
      </c>
    </row>
    <row r="8" spans="1:10">
      <c r="A8" s="65" t="s">
        <v>270</v>
      </c>
      <c r="B8" s="66" t="s">
        <v>523</v>
      </c>
      <c r="C8" s="66">
        <v>0.12</v>
      </c>
      <c r="D8" s="67" t="s">
        <v>517</v>
      </c>
      <c r="E8" s="67" t="s">
        <v>524</v>
      </c>
      <c r="F8" s="68">
        <v>1</v>
      </c>
      <c r="G8" s="68">
        <v>8</v>
      </c>
      <c r="H8" s="68">
        <v>20</v>
      </c>
      <c r="I8" s="21"/>
      <c r="J8" s="68">
        <f t="shared" si="0"/>
        <v>1671.96</v>
      </c>
    </row>
    <row r="9" spans="1:10">
      <c r="A9" s="65" t="s">
        <v>270</v>
      </c>
      <c r="B9" s="67" t="s">
        <v>525</v>
      </c>
      <c r="C9" s="67">
        <v>0.12</v>
      </c>
      <c r="D9" s="67" t="s">
        <v>517</v>
      </c>
      <c r="E9" s="67" t="s">
        <v>526</v>
      </c>
      <c r="F9" s="68">
        <v>1</v>
      </c>
      <c r="G9" s="68">
        <v>8</v>
      </c>
      <c r="H9" s="68">
        <v>20</v>
      </c>
      <c r="I9" s="21"/>
      <c r="J9" s="68">
        <f t="shared" si="0"/>
        <v>1671.96</v>
      </c>
    </row>
    <row r="10" spans="1:10">
      <c r="A10" s="65" t="s">
        <v>270</v>
      </c>
      <c r="B10" s="67" t="s">
        <v>527</v>
      </c>
      <c r="C10" s="67">
        <v>0.09</v>
      </c>
      <c r="D10" s="67" t="s">
        <v>517</v>
      </c>
      <c r="E10" s="67" t="s">
        <v>526</v>
      </c>
      <c r="F10" s="68">
        <v>1</v>
      </c>
      <c r="G10" s="68">
        <v>8</v>
      </c>
      <c r="H10" s="68">
        <v>20</v>
      </c>
      <c r="I10" s="21"/>
      <c r="J10" s="68">
        <f t="shared" si="0"/>
        <v>1253.97</v>
      </c>
    </row>
    <row r="11" spans="1:10">
      <c r="A11" s="65" t="s">
        <v>270</v>
      </c>
      <c r="B11" s="67" t="s">
        <v>528</v>
      </c>
      <c r="C11" s="67">
        <v>0.1</v>
      </c>
      <c r="D11" s="67" t="s">
        <v>517</v>
      </c>
      <c r="E11" s="67" t="s">
        <v>529</v>
      </c>
      <c r="F11" s="68">
        <v>1</v>
      </c>
      <c r="G11" s="68">
        <v>8</v>
      </c>
      <c r="H11" s="68">
        <v>20</v>
      </c>
      <c r="I11" s="21"/>
      <c r="J11" s="68">
        <f t="shared" si="0"/>
        <v>1393.3000000000002</v>
      </c>
    </row>
    <row r="12" spans="1:10">
      <c r="A12" s="65" t="s">
        <v>270</v>
      </c>
      <c r="B12" s="67" t="s">
        <v>530</v>
      </c>
      <c r="C12" s="67">
        <v>0.12</v>
      </c>
      <c r="D12" s="67" t="s">
        <v>517</v>
      </c>
      <c r="E12" s="67" t="s">
        <v>526</v>
      </c>
      <c r="F12" s="68">
        <v>1</v>
      </c>
      <c r="G12" s="68">
        <v>8</v>
      </c>
      <c r="H12" s="68">
        <v>20</v>
      </c>
      <c r="I12" s="21"/>
      <c r="J12" s="68">
        <f t="shared" si="0"/>
        <v>1671.96</v>
      </c>
    </row>
    <row r="13" spans="1:10">
      <c r="A13" s="65" t="s">
        <v>270</v>
      </c>
      <c r="B13" s="67" t="s">
        <v>531</v>
      </c>
      <c r="C13" s="67">
        <v>0.01</v>
      </c>
      <c r="D13" s="67" t="s">
        <v>532</v>
      </c>
      <c r="E13" s="67" t="s">
        <v>533</v>
      </c>
      <c r="F13" s="68">
        <v>5</v>
      </c>
      <c r="G13" s="69">
        <v>4</v>
      </c>
      <c r="H13" s="69">
        <v>8</v>
      </c>
      <c r="I13" s="21"/>
      <c r="J13" s="68">
        <f t="shared" si="0"/>
        <v>139.33000000000001</v>
      </c>
    </row>
    <row r="14" spans="1:10">
      <c r="A14" s="65" t="s">
        <v>270</v>
      </c>
      <c r="B14" s="67" t="s">
        <v>534</v>
      </c>
      <c r="C14" s="67">
        <v>0.01</v>
      </c>
      <c r="D14" s="67" t="s">
        <v>532</v>
      </c>
      <c r="E14" s="67" t="s">
        <v>533</v>
      </c>
      <c r="F14" s="68">
        <v>1</v>
      </c>
      <c r="G14" s="69">
        <v>0.5</v>
      </c>
      <c r="H14" s="69">
        <v>4</v>
      </c>
      <c r="I14" s="21"/>
      <c r="J14" s="68">
        <f t="shared" si="0"/>
        <v>139.33000000000001</v>
      </c>
    </row>
    <row r="15" spans="1:10">
      <c r="A15"/>
      <c r="B15"/>
      <c r="C15">
        <f>SUM(C3:C14)</f>
        <v>0.99999999999999989</v>
      </c>
      <c r="D15"/>
      <c r="E15"/>
      <c r="F15"/>
      <c r="G15"/>
      <c r="H15"/>
      <c r="I15"/>
      <c r="J15" s="70">
        <v>13933</v>
      </c>
    </row>
    <row r="16" spans="1:10">
      <c r="A16"/>
      <c r="B16"/>
      <c r="C16"/>
      <c r="D16"/>
      <c r="E16"/>
      <c r="F16"/>
      <c r="G16"/>
      <c r="H16"/>
      <c r="I16"/>
      <c r="J16" s="207"/>
    </row>
    <row r="17" spans="1:10" s="26" customFormat="1" ht="31.5">
      <c r="A17" s="215" t="s">
        <v>32</v>
      </c>
      <c r="B17" s="216"/>
      <c r="C17" s="216"/>
      <c r="D17" s="216"/>
      <c r="E17" s="216"/>
      <c r="F17" s="216"/>
      <c r="G17" s="216"/>
      <c r="H17" s="216"/>
      <c r="I17" s="216"/>
      <c r="J17" s="217"/>
    </row>
    <row r="18" spans="1:10" s="26" customFormat="1">
      <c r="A18" s="194"/>
      <c r="B18" s="194"/>
      <c r="C18" s="218" t="s">
        <v>30</v>
      </c>
      <c r="D18" s="219"/>
      <c r="E18" s="219"/>
      <c r="F18" s="220"/>
      <c r="G18" s="195"/>
      <c r="H18" s="196"/>
      <c r="I18" s="194"/>
      <c r="J18" s="194"/>
    </row>
    <row r="19" spans="1:10" s="26" customFormat="1" ht="78" customHeight="1">
      <c r="A19" s="193" t="s">
        <v>17</v>
      </c>
      <c r="B19" s="205" t="s">
        <v>16</v>
      </c>
      <c r="C19" s="205" t="s">
        <v>24</v>
      </c>
      <c r="D19" s="205" t="s">
        <v>25</v>
      </c>
      <c r="E19" s="205" t="s">
        <v>26</v>
      </c>
      <c r="F19" s="205" t="s">
        <v>18</v>
      </c>
      <c r="G19" s="206" t="s">
        <v>15</v>
      </c>
      <c r="H19" s="206" t="s">
        <v>27</v>
      </c>
      <c r="I19" s="206" t="s">
        <v>28</v>
      </c>
      <c r="J19" s="206" t="s">
        <v>29</v>
      </c>
    </row>
    <row r="20" spans="1:10" s="39" customFormat="1" ht="63">
      <c r="A20" s="101" t="s">
        <v>44</v>
      </c>
      <c r="B20" s="121" t="s">
        <v>19</v>
      </c>
      <c r="C20" s="208" t="s">
        <v>264</v>
      </c>
      <c r="D20" s="121" t="s">
        <v>596</v>
      </c>
      <c r="E20" s="121" t="s">
        <v>264</v>
      </c>
      <c r="F20" s="147" t="s">
        <v>597</v>
      </c>
      <c r="G20" s="209">
        <v>43770</v>
      </c>
      <c r="H20" s="121" t="s">
        <v>553</v>
      </c>
      <c r="I20" s="121" t="s">
        <v>556</v>
      </c>
      <c r="J20" s="121" t="s">
        <v>538</v>
      </c>
    </row>
    <row r="21" spans="1:10" s="39" customFormat="1" ht="31.5">
      <c r="A21" s="101" t="s">
        <v>44</v>
      </c>
      <c r="B21" s="121" t="s">
        <v>20</v>
      </c>
      <c r="C21" s="208"/>
      <c r="D21" s="121"/>
      <c r="E21" s="208"/>
      <c r="F21" s="121" t="s">
        <v>548</v>
      </c>
      <c r="G21" s="209">
        <v>43800</v>
      </c>
      <c r="H21" s="121" t="s">
        <v>554</v>
      </c>
      <c r="I21" s="121" t="s">
        <v>556</v>
      </c>
      <c r="J21" s="121" t="s">
        <v>538</v>
      </c>
    </row>
    <row r="22" spans="1:10" s="39" customFormat="1" ht="72.75" customHeight="1">
      <c r="A22" s="101" t="s">
        <v>44</v>
      </c>
      <c r="B22" s="121" t="s">
        <v>21</v>
      </c>
      <c r="C22" s="208"/>
      <c r="D22" s="121"/>
      <c r="E22" s="208"/>
      <c r="F22" s="121" t="s">
        <v>267</v>
      </c>
      <c r="G22" s="121" t="s">
        <v>267</v>
      </c>
      <c r="H22" s="121" t="s">
        <v>267</v>
      </c>
      <c r="I22" s="121" t="s">
        <v>267</v>
      </c>
      <c r="J22" s="121" t="s">
        <v>267</v>
      </c>
    </row>
    <row r="23" spans="1:10" s="39" customFormat="1" ht="92.25" customHeight="1">
      <c r="A23" s="101" t="s">
        <v>44</v>
      </c>
      <c r="B23" s="121" t="s">
        <v>22</v>
      </c>
      <c r="C23" s="208" t="s">
        <v>264</v>
      </c>
      <c r="D23" s="121"/>
      <c r="E23" s="208" t="s">
        <v>264</v>
      </c>
      <c r="F23" s="121" t="s">
        <v>547</v>
      </c>
      <c r="G23" s="209">
        <v>43831</v>
      </c>
      <c r="H23" s="121" t="s">
        <v>551</v>
      </c>
      <c r="I23" s="121" t="s">
        <v>266</v>
      </c>
      <c r="J23" s="121"/>
    </row>
    <row r="24" spans="1:10" s="39" customFormat="1" ht="45.75" customHeight="1">
      <c r="A24" s="101" t="s">
        <v>44</v>
      </c>
      <c r="B24" s="121" t="s">
        <v>23</v>
      </c>
      <c r="C24" s="208"/>
      <c r="D24" s="121"/>
      <c r="E24" s="208"/>
      <c r="F24" s="121" t="s">
        <v>267</v>
      </c>
      <c r="G24" s="121" t="s">
        <v>267</v>
      </c>
      <c r="H24" s="121" t="s">
        <v>267</v>
      </c>
      <c r="I24" s="121" t="s">
        <v>267</v>
      </c>
      <c r="J24" s="121" t="s">
        <v>267</v>
      </c>
    </row>
    <row r="25" spans="1:10" s="39" customFormat="1">
      <c r="A25" s="102"/>
      <c r="B25" s="102"/>
      <c r="C25" s="103"/>
      <c r="D25" s="103"/>
      <c r="E25" s="103"/>
      <c r="F25" s="103"/>
      <c r="G25" s="103"/>
      <c r="H25" s="102"/>
      <c r="I25" s="102"/>
      <c r="J25" s="102"/>
    </row>
  </sheetData>
  <mergeCells count="2">
    <mergeCell ref="A17:J17"/>
    <mergeCell ref="C18:F18"/>
  </mergeCells>
  <pageMargins left="0.25" right="0.25" top="0.75" bottom="0.75" header="0.3" footer="0.3"/>
  <pageSetup orientation="landscape" horizontalDpi="4294967292" verticalDpi="4294967292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2"/>
  <sheetViews>
    <sheetView topLeftCell="A34" zoomScale="85" zoomScaleNormal="85" workbookViewId="0">
      <selection sqref="A1:J1"/>
    </sheetView>
  </sheetViews>
  <sheetFormatPr baseColWidth="10" defaultRowHeight="15.75"/>
  <cols>
    <col min="1" max="1" width="18.625" style="100" customWidth="1"/>
    <col min="2" max="2" width="25" style="100" customWidth="1"/>
    <col min="3" max="3" width="6.125" style="26" customWidth="1"/>
    <col min="4" max="4" width="27.125" style="26" customWidth="1"/>
    <col min="5" max="5" width="6" style="26" customWidth="1"/>
    <col min="6" max="6" width="25.875" style="26" bestFit="1" customWidth="1"/>
    <col min="7" max="7" width="18.375" style="26" hidden="1" customWidth="1"/>
    <col min="8" max="8" width="19.875" style="104" customWidth="1"/>
    <col min="9" max="9" width="17" style="100" customWidth="1"/>
    <col min="10" max="10" width="22.625" style="100" customWidth="1"/>
    <col min="11" max="16384" width="11" style="26"/>
  </cols>
  <sheetData>
    <row r="1" spans="1:10" ht="31.5">
      <c r="A1" s="215" t="s">
        <v>32</v>
      </c>
      <c r="B1" s="216"/>
      <c r="C1" s="216"/>
      <c r="D1" s="216"/>
      <c r="E1" s="216"/>
      <c r="F1" s="216"/>
      <c r="G1" s="216"/>
      <c r="H1" s="216"/>
      <c r="I1" s="216"/>
      <c r="J1" s="217"/>
    </row>
    <row r="2" spans="1:10">
      <c r="A2" s="194"/>
      <c r="B2" s="194"/>
      <c r="C2" s="218" t="s">
        <v>30</v>
      </c>
      <c r="D2" s="219"/>
      <c r="E2" s="219"/>
      <c r="F2" s="220"/>
      <c r="G2" s="195"/>
      <c r="H2" s="196"/>
      <c r="I2" s="194"/>
      <c r="J2" s="194"/>
    </row>
    <row r="3" spans="1:10" ht="84">
      <c r="A3" s="193" t="s">
        <v>17</v>
      </c>
      <c r="B3" s="205" t="s">
        <v>16</v>
      </c>
      <c r="C3" s="205" t="s">
        <v>24</v>
      </c>
      <c r="D3" s="205" t="s">
        <v>25</v>
      </c>
      <c r="E3" s="205" t="s">
        <v>26</v>
      </c>
      <c r="F3" s="205" t="s">
        <v>18</v>
      </c>
      <c r="G3" s="206" t="s">
        <v>15</v>
      </c>
      <c r="H3" s="206" t="s">
        <v>27</v>
      </c>
      <c r="I3" s="206" t="s">
        <v>28</v>
      </c>
      <c r="J3" s="206" t="s">
        <v>29</v>
      </c>
    </row>
    <row r="4" spans="1:10" s="39" customFormat="1" ht="45.75" customHeight="1">
      <c r="A4" s="197" t="s">
        <v>35</v>
      </c>
      <c r="B4" s="151" t="s">
        <v>19</v>
      </c>
      <c r="C4" s="151" t="s">
        <v>264</v>
      </c>
      <c r="D4" s="162" t="s">
        <v>609</v>
      </c>
      <c r="E4" s="151"/>
      <c r="F4" s="162" t="s">
        <v>607</v>
      </c>
      <c r="G4" s="150">
        <v>43709</v>
      </c>
      <c r="H4" s="162" t="s">
        <v>630</v>
      </c>
      <c r="I4" s="151" t="s">
        <v>608</v>
      </c>
      <c r="J4" s="151" t="s">
        <v>538</v>
      </c>
    </row>
    <row r="5" spans="1:10" s="39" customFormat="1" ht="45.75" hidden="1" customHeight="1">
      <c r="A5" s="197" t="s">
        <v>35</v>
      </c>
      <c r="B5" s="151" t="s">
        <v>19</v>
      </c>
      <c r="C5" s="162" t="s">
        <v>264</v>
      </c>
      <c r="D5" s="162"/>
      <c r="E5" s="162"/>
      <c r="F5" s="162" t="s">
        <v>629</v>
      </c>
      <c r="G5" s="163">
        <v>43739</v>
      </c>
      <c r="H5" s="162" t="s">
        <v>630</v>
      </c>
      <c r="I5" s="151" t="s">
        <v>608</v>
      </c>
      <c r="J5" s="151" t="s">
        <v>538</v>
      </c>
    </row>
    <row r="6" spans="1:10" s="39" customFormat="1" ht="45.75" hidden="1" customHeight="1">
      <c r="A6" s="185" t="s">
        <v>35</v>
      </c>
      <c r="B6" s="186" t="s">
        <v>19</v>
      </c>
      <c r="C6" s="188"/>
      <c r="D6" s="188"/>
      <c r="E6" s="188"/>
      <c r="F6" s="188" t="s">
        <v>634</v>
      </c>
      <c r="G6" s="187">
        <v>43800</v>
      </c>
      <c r="H6" s="188" t="s">
        <v>630</v>
      </c>
      <c r="I6" s="188" t="s">
        <v>556</v>
      </c>
      <c r="J6" s="188" t="s">
        <v>635</v>
      </c>
    </row>
    <row r="7" spans="1:10" s="39" customFormat="1" ht="65.25" hidden="1" customHeight="1">
      <c r="A7" s="185" t="s">
        <v>35</v>
      </c>
      <c r="B7" s="186" t="s">
        <v>20</v>
      </c>
      <c r="C7" s="186"/>
      <c r="D7" s="188"/>
      <c r="E7" s="186"/>
      <c r="F7" s="188" t="s">
        <v>631</v>
      </c>
      <c r="G7" s="187">
        <v>43800</v>
      </c>
      <c r="H7" s="186" t="s">
        <v>552</v>
      </c>
      <c r="I7" s="186" t="s">
        <v>558</v>
      </c>
      <c r="J7" s="186" t="s">
        <v>557</v>
      </c>
    </row>
    <row r="8" spans="1:10" s="39" customFormat="1" ht="31.5" hidden="1">
      <c r="A8" s="185" t="s">
        <v>35</v>
      </c>
      <c r="B8" s="186" t="s">
        <v>21</v>
      </c>
      <c r="C8" s="186" t="s">
        <v>267</v>
      </c>
      <c r="D8" s="186" t="s">
        <v>267</v>
      </c>
      <c r="E8" s="186" t="s">
        <v>267</v>
      </c>
      <c r="F8" s="186" t="s">
        <v>267</v>
      </c>
      <c r="G8" s="186" t="s">
        <v>267</v>
      </c>
      <c r="H8" s="186" t="s">
        <v>267</v>
      </c>
      <c r="I8" s="186" t="s">
        <v>267</v>
      </c>
      <c r="J8" s="186" t="s">
        <v>267</v>
      </c>
    </row>
    <row r="9" spans="1:10" s="39" customFormat="1" ht="47.25" hidden="1">
      <c r="A9" s="185" t="s">
        <v>35</v>
      </c>
      <c r="B9" s="186" t="s">
        <v>23</v>
      </c>
      <c r="C9" s="186"/>
      <c r="D9" s="186"/>
      <c r="E9" s="186" t="s">
        <v>618</v>
      </c>
      <c r="F9" s="188" t="s">
        <v>617</v>
      </c>
      <c r="G9" s="187">
        <v>43983</v>
      </c>
      <c r="H9" s="186" t="s">
        <v>613</v>
      </c>
      <c r="I9" s="186" t="s">
        <v>555</v>
      </c>
      <c r="J9" s="186" t="s">
        <v>551</v>
      </c>
    </row>
    <row r="10" spans="1:10" ht="47.25">
      <c r="A10" s="198" t="s">
        <v>33</v>
      </c>
      <c r="B10" s="151" t="s">
        <v>19</v>
      </c>
      <c r="C10" s="148" t="s">
        <v>264</v>
      </c>
      <c r="D10" s="162" t="s">
        <v>599</v>
      </c>
      <c r="E10" s="148"/>
      <c r="F10" s="149" t="s">
        <v>535</v>
      </c>
      <c r="G10" s="150">
        <v>43739</v>
      </c>
      <c r="H10" s="151" t="s">
        <v>536</v>
      </c>
      <c r="I10" s="151" t="s">
        <v>537</v>
      </c>
      <c r="J10" s="151" t="s">
        <v>538</v>
      </c>
    </row>
    <row r="11" spans="1:10" s="39" customFormat="1" ht="63">
      <c r="A11" s="174" t="s">
        <v>33</v>
      </c>
      <c r="B11" s="152" t="s">
        <v>20</v>
      </c>
      <c r="C11" s="153"/>
      <c r="D11" s="154"/>
      <c r="E11" s="153"/>
      <c r="F11" s="154" t="s">
        <v>601</v>
      </c>
      <c r="G11" s="155">
        <v>43770</v>
      </c>
      <c r="H11" s="152" t="s">
        <v>598</v>
      </c>
      <c r="I11" s="152" t="s">
        <v>269</v>
      </c>
      <c r="J11" s="156" t="s">
        <v>610</v>
      </c>
    </row>
    <row r="12" spans="1:10" s="39" customFormat="1" ht="78.75" hidden="1">
      <c r="A12" s="174" t="s">
        <v>33</v>
      </c>
      <c r="B12" s="152" t="s">
        <v>21</v>
      </c>
      <c r="C12" s="153"/>
      <c r="D12" s="154"/>
      <c r="E12" s="153"/>
      <c r="F12" s="154" t="s">
        <v>611</v>
      </c>
      <c r="G12" s="155">
        <v>43800</v>
      </c>
      <c r="H12" s="156" t="s">
        <v>612</v>
      </c>
      <c r="I12" s="152" t="s">
        <v>556</v>
      </c>
      <c r="J12" s="152" t="s">
        <v>538</v>
      </c>
    </row>
    <row r="13" spans="1:10" s="39" customFormat="1" ht="110.25" hidden="1">
      <c r="A13" s="174" t="s">
        <v>33</v>
      </c>
      <c r="B13" s="152" t="s">
        <v>539</v>
      </c>
      <c r="C13" s="153"/>
      <c r="D13" s="153"/>
      <c r="E13" s="153"/>
      <c r="F13" s="156" t="s">
        <v>265</v>
      </c>
      <c r="G13" s="155">
        <v>43831</v>
      </c>
      <c r="H13" s="152" t="s">
        <v>598</v>
      </c>
      <c r="I13" s="156" t="s">
        <v>266</v>
      </c>
      <c r="J13" s="156" t="s">
        <v>544</v>
      </c>
    </row>
    <row r="14" spans="1:10" s="39" customFormat="1" ht="63" hidden="1">
      <c r="A14" s="174" t="s">
        <v>33</v>
      </c>
      <c r="B14" s="156" t="s">
        <v>23</v>
      </c>
      <c r="C14" s="153"/>
      <c r="D14" s="157"/>
      <c r="E14" s="153"/>
      <c r="F14" s="154" t="s">
        <v>543</v>
      </c>
      <c r="G14" s="155">
        <v>43983</v>
      </c>
      <c r="H14" s="152" t="s">
        <v>613</v>
      </c>
      <c r="I14" s="152" t="s">
        <v>555</v>
      </c>
      <c r="J14" s="152" t="s">
        <v>551</v>
      </c>
    </row>
    <row r="15" spans="1:10" s="39" customFormat="1" ht="60.75" customHeight="1">
      <c r="A15" s="199" t="s">
        <v>34</v>
      </c>
      <c r="B15" s="162" t="s">
        <v>19</v>
      </c>
      <c r="C15" s="162" t="s">
        <v>264</v>
      </c>
      <c r="D15" s="162" t="s">
        <v>599</v>
      </c>
      <c r="E15" s="162"/>
      <c r="F15" s="162" t="s">
        <v>535</v>
      </c>
      <c r="G15" s="163">
        <v>43739</v>
      </c>
      <c r="H15" s="162" t="s">
        <v>536</v>
      </c>
      <c r="I15" s="162" t="s">
        <v>537</v>
      </c>
      <c r="J15" s="162" t="s">
        <v>538</v>
      </c>
    </row>
    <row r="16" spans="1:10" s="39" customFormat="1" ht="94.5" hidden="1">
      <c r="A16" s="175" t="s">
        <v>34</v>
      </c>
      <c r="B16" s="158" t="s">
        <v>19</v>
      </c>
      <c r="C16" s="159" t="s">
        <v>264</v>
      </c>
      <c r="D16" s="161" t="s">
        <v>633</v>
      </c>
      <c r="E16" s="158"/>
      <c r="F16" s="161" t="s">
        <v>600</v>
      </c>
      <c r="G16" s="160">
        <v>43709</v>
      </c>
      <c r="H16" s="161" t="s">
        <v>614</v>
      </c>
      <c r="I16" s="158" t="s">
        <v>615</v>
      </c>
      <c r="J16" s="158" t="s">
        <v>538</v>
      </c>
    </row>
    <row r="17" spans="1:11" s="39" customFormat="1" ht="68.25" hidden="1" customHeight="1">
      <c r="A17" s="175" t="s">
        <v>34</v>
      </c>
      <c r="B17" s="158" t="s">
        <v>20</v>
      </c>
      <c r="C17" s="159"/>
      <c r="D17" s="161"/>
      <c r="E17" s="158"/>
      <c r="F17" s="161" t="s">
        <v>549</v>
      </c>
      <c r="G17" s="160">
        <v>43770</v>
      </c>
      <c r="H17" s="161" t="s">
        <v>550</v>
      </c>
      <c r="I17" s="158" t="s">
        <v>555</v>
      </c>
      <c r="J17" s="158" t="s">
        <v>538</v>
      </c>
    </row>
    <row r="18" spans="1:11" s="39" customFormat="1" ht="54" hidden="1" customHeight="1">
      <c r="A18" s="175" t="s">
        <v>34</v>
      </c>
      <c r="B18" s="158" t="s">
        <v>21</v>
      </c>
      <c r="C18" s="158" t="s">
        <v>267</v>
      </c>
      <c r="D18" s="158" t="s">
        <v>267</v>
      </c>
      <c r="E18" s="158" t="s">
        <v>267</v>
      </c>
      <c r="F18" s="158" t="s">
        <v>267</v>
      </c>
      <c r="G18" s="158" t="s">
        <v>267</v>
      </c>
      <c r="H18" s="158" t="s">
        <v>267</v>
      </c>
      <c r="I18" s="158" t="s">
        <v>267</v>
      </c>
      <c r="J18" s="158" t="s">
        <v>267</v>
      </c>
    </row>
    <row r="19" spans="1:11" s="39" customFormat="1" ht="110.25">
      <c r="A19" s="199" t="s">
        <v>34</v>
      </c>
      <c r="B19" s="162" t="s">
        <v>539</v>
      </c>
      <c r="C19" s="151" t="s">
        <v>264</v>
      </c>
      <c r="D19" s="162" t="s">
        <v>620</v>
      </c>
      <c r="E19" s="151" t="s">
        <v>264</v>
      </c>
      <c r="F19" s="162" t="s">
        <v>616</v>
      </c>
      <c r="G19" s="150">
        <v>43678</v>
      </c>
      <c r="H19" s="162" t="s">
        <v>551</v>
      </c>
      <c r="I19" s="162" t="s">
        <v>266</v>
      </c>
      <c r="J19" s="151" t="s">
        <v>552</v>
      </c>
    </row>
    <row r="20" spans="1:11" s="39" customFormat="1" ht="96" customHeight="1">
      <c r="A20" s="175" t="s">
        <v>34</v>
      </c>
      <c r="B20" s="200" t="s">
        <v>539</v>
      </c>
      <c r="C20" s="202"/>
      <c r="D20" s="202"/>
      <c r="E20" s="202"/>
      <c r="F20" s="202" t="s">
        <v>621</v>
      </c>
      <c r="G20" s="201">
        <v>43497</v>
      </c>
      <c r="H20" s="202" t="s">
        <v>622</v>
      </c>
      <c r="I20" s="175" t="s">
        <v>555</v>
      </c>
      <c r="J20" s="175" t="s">
        <v>538</v>
      </c>
    </row>
    <row r="21" spans="1:11" s="39" customFormat="1" ht="55.5" customHeight="1">
      <c r="A21" s="175" t="s">
        <v>34</v>
      </c>
      <c r="B21" s="158" t="s">
        <v>23</v>
      </c>
      <c r="C21" s="158"/>
      <c r="D21" s="161"/>
      <c r="E21" s="158"/>
      <c r="F21" s="161" t="s">
        <v>619</v>
      </c>
      <c r="G21" s="160">
        <v>43983</v>
      </c>
      <c r="H21" s="161" t="s">
        <v>613</v>
      </c>
      <c r="I21" s="158" t="s">
        <v>555</v>
      </c>
      <c r="J21" s="158" t="s">
        <v>551</v>
      </c>
    </row>
    <row r="22" spans="1:11" s="39" customFormat="1" ht="55.5" hidden="1" customHeight="1">
      <c r="A22" s="203" t="s">
        <v>602</v>
      </c>
      <c r="B22" s="177" t="s">
        <v>19</v>
      </c>
      <c r="C22" s="177" t="s">
        <v>264</v>
      </c>
      <c r="D22" s="162" t="s">
        <v>599</v>
      </c>
      <c r="E22" s="148"/>
      <c r="F22" s="149" t="s">
        <v>535</v>
      </c>
      <c r="G22" s="150">
        <v>43739</v>
      </c>
      <c r="H22" s="151" t="s">
        <v>536</v>
      </c>
      <c r="I22" s="151" t="s">
        <v>537</v>
      </c>
      <c r="J22" s="151" t="s">
        <v>538</v>
      </c>
    </row>
    <row r="23" spans="1:11" s="39" customFormat="1" ht="69" hidden="1" customHeight="1">
      <c r="A23" s="178" t="s">
        <v>602</v>
      </c>
      <c r="B23" s="176" t="s">
        <v>19</v>
      </c>
      <c r="C23" s="170"/>
      <c r="D23" s="171"/>
      <c r="E23" s="170"/>
      <c r="F23" s="172" t="s">
        <v>268</v>
      </c>
      <c r="G23" s="173">
        <v>43770</v>
      </c>
      <c r="H23" s="172" t="s">
        <v>623</v>
      </c>
      <c r="I23" s="170" t="s">
        <v>556</v>
      </c>
      <c r="J23" s="172" t="s">
        <v>538</v>
      </c>
    </row>
    <row r="24" spans="1:11" s="39" customFormat="1" ht="80.25" hidden="1" customHeight="1">
      <c r="A24" s="178" t="s">
        <v>602</v>
      </c>
      <c r="B24" s="176" t="s">
        <v>20</v>
      </c>
      <c r="C24" s="170"/>
      <c r="D24" s="172"/>
      <c r="E24" s="170"/>
      <c r="F24" s="172" t="s">
        <v>624</v>
      </c>
      <c r="G24" s="173">
        <v>43800</v>
      </c>
      <c r="H24" s="172" t="s">
        <v>550</v>
      </c>
      <c r="I24" s="170" t="s">
        <v>555</v>
      </c>
      <c r="J24" s="170" t="s">
        <v>538</v>
      </c>
    </row>
    <row r="25" spans="1:11" s="39" customFormat="1" ht="66" hidden="1" customHeight="1">
      <c r="A25" s="178" t="s">
        <v>602</v>
      </c>
      <c r="B25" s="176" t="s">
        <v>21</v>
      </c>
      <c r="C25" s="170" t="s">
        <v>267</v>
      </c>
      <c r="D25" s="170" t="s">
        <v>267</v>
      </c>
      <c r="E25" s="170" t="s">
        <v>267</v>
      </c>
      <c r="F25" s="170" t="s">
        <v>267</v>
      </c>
      <c r="G25" s="170" t="s">
        <v>267</v>
      </c>
      <c r="H25" s="170" t="s">
        <v>267</v>
      </c>
      <c r="I25" s="170" t="s">
        <v>267</v>
      </c>
      <c r="J25" s="170" t="s">
        <v>267</v>
      </c>
    </row>
    <row r="26" spans="1:11" s="39" customFormat="1" ht="96" customHeight="1">
      <c r="A26" s="203" t="s">
        <v>602</v>
      </c>
      <c r="B26" s="179" t="s">
        <v>22</v>
      </c>
      <c r="C26" s="151" t="s">
        <v>603</v>
      </c>
      <c r="D26" s="162"/>
      <c r="E26" s="151"/>
      <c r="F26" s="162" t="s">
        <v>605</v>
      </c>
      <c r="G26" s="150">
        <v>43739</v>
      </c>
      <c r="H26" s="162" t="s">
        <v>551</v>
      </c>
      <c r="I26" s="162" t="s">
        <v>556</v>
      </c>
      <c r="J26" s="162" t="s">
        <v>557</v>
      </c>
    </row>
    <row r="27" spans="1:11" s="39" customFormat="1" ht="66" customHeight="1">
      <c r="A27" s="178" t="s">
        <v>602</v>
      </c>
      <c r="B27" s="176" t="s">
        <v>23</v>
      </c>
      <c r="C27" s="170"/>
      <c r="D27" s="170"/>
      <c r="E27" s="170"/>
      <c r="F27" s="170" t="s">
        <v>267</v>
      </c>
      <c r="G27" s="170" t="s">
        <v>267</v>
      </c>
      <c r="H27" s="170" t="s">
        <v>267</v>
      </c>
      <c r="I27" s="170" t="s">
        <v>267</v>
      </c>
      <c r="J27" s="170" t="s">
        <v>267</v>
      </c>
    </row>
    <row r="28" spans="1:11" s="39" customFormat="1" ht="63">
      <c r="A28" s="204" t="s">
        <v>604</v>
      </c>
      <c r="B28" s="151" t="s">
        <v>19</v>
      </c>
      <c r="C28" s="184"/>
      <c r="D28" s="149"/>
      <c r="E28" s="148" t="s">
        <v>264</v>
      </c>
      <c r="F28" s="149" t="s">
        <v>606</v>
      </c>
      <c r="G28" s="150">
        <v>43739</v>
      </c>
      <c r="H28" s="162" t="s">
        <v>538</v>
      </c>
      <c r="I28" s="151" t="s">
        <v>269</v>
      </c>
      <c r="J28" s="162" t="s">
        <v>538</v>
      </c>
    </row>
    <row r="29" spans="1:11" s="39" customFormat="1" ht="69.75" customHeight="1">
      <c r="A29" s="204" t="s">
        <v>604</v>
      </c>
      <c r="B29" s="151" t="s">
        <v>20</v>
      </c>
      <c r="C29" s="148"/>
      <c r="D29" s="148"/>
      <c r="E29" s="148"/>
      <c r="F29" s="149" t="s">
        <v>637</v>
      </c>
      <c r="G29" s="150">
        <v>43770</v>
      </c>
      <c r="H29" s="149" t="s">
        <v>623</v>
      </c>
      <c r="I29" s="151" t="s">
        <v>555</v>
      </c>
      <c r="J29" s="151" t="s">
        <v>538</v>
      </c>
      <c r="K29" s="39" t="s">
        <v>626</v>
      </c>
    </row>
    <row r="30" spans="1:11" s="39" customFormat="1" ht="69.75" customHeight="1">
      <c r="A30" s="191" t="s">
        <v>604</v>
      </c>
      <c r="B30" s="164" t="s">
        <v>20</v>
      </c>
      <c r="C30" s="182"/>
      <c r="D30" s="182"/>
      <c r="E30" s="182"/>
      <c r="F30" s="181" t="s">
        <v>268</v>
      </c>
      <c r="G30" s="166">
        <v>43770</v>
      </c>
      <c r="H30" s="181" t="s">
        <v>623</v>
      </c>
      <c r="I30" s="164" t="s">
        <v>555</v>
      </c>
      <c r="J30" s="164" t="s">
        <v>538</v>
      </c>
      <c r="K30" s="39" t="s">
        <v>626</v>
      </c>
    </row>
    <row r="31" spans="1:11" s="39" customFormat="1" ht="78" customHeight="1">
      <c r="A31" s="191" t="s">
        <v>604</v>
      </c>
      <c r="B31" s="164" t="s">
        <v>19</v>
      </c>
      <c r="C31" s="180"/>
      <c r="D31" s="181"/>
      <c r="E31" s="182"/>
      <c r="F31" s="181" t="s">
        <v>540</v>
      </c>
      <c r="G31" s="166">
        <v>43800</v>
      </c>
      <c r="H31" s="165" t="s">
        <v>625</v>
      </c>
      <c r="I31" s="164" t="s">
        <v>269</v>
      </c>
      <c r="J31" s="164" t="s">
        <v>538</v>
      </c>
    </row>
    <row r="32" spans="1:11" s="39" customFormat="1" ht="31.5">
      <c r="A32" s="191" t="s">
        <v>604</v>
      </c>
      <c r="B32" s="164" t="s">
        <v>21</v>
      </c>
      <c r="C32" s="182" t="s">
        <v>267</v>
      </c>
      <c r="D32" s="182" t="s">
        <v>267</v>
      </c>
      <c r="E32" s="182" t="s">
        <v>267</v>
      </c>
      <c r="F32" s="182" t="s">
        <v>267</v>
      </c>
      <c r="G32" s="182" t="s">
        <v>267</v>
      </c>
      <c r="H32" s="182" t="s">
        <v>267</v>
      </c>
      <c r="I32" s="182" t="s">
        <v>267</v>
      </c>
      <c r="J32" s="182" t="s">
        <v>267</v>
      </c>
    </row>
    <row r="33" spans="1:10" s="39" customFormat="1" ht="47.25">
      <c r="A33" s="191" t="s">
        <v>604</v>
      </c>
      <c r="B33" s="164" t="s">
        <v>539</v>
      </c>
      <c r="C33" s="182"/>
      <c r="D33" s="182"/>
      <c r="E33" s="182"/>
      <c r="F33" s="183" t="s">
        <v>542</v>
      </c>
      <c r="G33" s="166">
        <v>43862</v>
      </c>
      <c r="H33" s="165" t="s">
        <v>541</v>
      </c>
      <c r="I33" s="164" t="s">
        <v>269</v>
      </c>
      <c r="J33" s="164" t="s">
        <v>538</v>
      </c>
    </row>
    <row r="34" spans="1:10" s="39" customFormat="1" ht="78.75" customHeight="1">
      <c r="A34" s="192" t="s">
        <v>36</v>
      </c>
      <c r="B34" s="167" t="s">
        <v>19</v>
      </c>
      <c r="C34" s="167"/>
      <c r="D34" s="168"/>
      <c r="E34" s="167"/>
      <c r="F34" s="168" t="s">
        <v>627</v>
      </c>
      <c r="G34" s="169">
        <v>43770</v>
      </c>
      <c r="H34" s="167" t="s">
        <v>628</v>
      </c>
      <c r="I34" s="167" t="s">
        <v>555</v>
      </c>
      <c r="J34" s="167" t="s">
        <v>538</v>
      </c>
    </row>
    <row r="35" spans="1:10" s="39" customFormat="1" ht="63">
      <c r="A35" s="192" t="s">
        <v>36</v>
      </c>
      <c r="B35" s="167" t="s">
        <v>20</v>
      </c>
      <c r="C35" s="167"/>
      <c r="D35" s="168"/>
      <c r="E35" s="167"/>
      <c r="F35" s="168" t="s">
        <v>546</v>
      </c>
      <c r="G35" s="169">
        <v>43800</v>
      </c>
      <c r="H35" s="167" t="s">
        <v>550</v>
      </c>
      <c r="I35" s="167" t="s">
        <v>555</v>
      </c>
      <c r="J35" s="167" t="s">
        <v>538</v>
      </c>
    </row>
    <row r="36" spans="1:10" s="39" customFormat="1" ht="48.75" customHeight="1">
      <c r="A36" s="192" t="s">
        <v>36</v>
      </c>
      <c r="B36" s="167" t="s">
        <v>21</v>
      </c>
      <c r="C36" s="167"/>
      <c r="D36" s="168"/>
      <c r="E36" s="167"/>
      <c r="F36" s="167" t="s">
        <v>267</v>
      </c>
      <c r="G36" s="167" t="s">
        <v>267</v>
      </c>
      <c r="H36" s="167" t="s">
        <v>267</v>
      </c>
      <c r="I36" s="167"/>
      <c r="J36" s="167"/>
    </row>
    <row r="37" spans="1:10" s="39" customFormat="1" ht="110.25">
      <c r="A37" s="192" t="s">
        <v>36</v>
      </c>
      <c r="B37" s="167" t="s">
        <v>22</v>
      </c>
      <c r="C37" s="167"/>
      <c r="D37" s="168"/>
      <c r="E37" s="167"/>
      <c r="F37" s="168" t="s">
        <v>545</v>
      </c>
      <c r="G37" s="169">
        <v>43831</v>
      </c>
      <c r="H37" s="167" t="s">
        <v>551</v>
      </c>
      <c r="I37" s="168" t="s">
        <v>266</v>
      </c>
      <c r="J37" s="167" t="s">
        <v>557</v>
      </c>
    </row>
    <row r="38" spans="1:10" s="39" customFormat="1" ht="48.75" customHeight="1">
      <c r="A38" s="192" t="s">
        <v>36</v>
      </c>
      <c r="B38" s="167" t="s">
        <v>23</v>
      </c>
      <c r="C38" s="189"/>
      <c r="D38" s="190"/>
      <c r="E38" s="167"/>
      <c r="F38" s="168" t="s">
        <v>267</v>
      </c>
      <c r="G38" s="168" t="s">
        <v>267</v>
      </c>
      <c r="H38" s="168" t="s">
        <v>267</v>
      </c>
      <c r="I38" s="168" t="s">
        <v>267</v>
      </c>
      <c r="J38" s="168" t="s">
        <v>267</v>
      </c>
    </row>
    <row r="45" spans="1:10" s="39" customFormat="1">
      <c r="A45" s="102"/>
      <c r="B45" s="102"/>
      <c r="C45" s="103"/>
      <c r="D45" s="103"/>
      <c r="E45" s="103"/>
      <c r="F45" s="103"/>
      <c r="G45" s="103"/>
      <c r="H45" s="102"/>
      <c r="I45" s="102"/>
      <c r="J45" s="102"/>
    </row>
    <row r="46" spans="1:10" s="39" customFormat="1">
      <c r="A46" s="102"/>
      <c r="B46" s="102"/>
      <c r="C46" s="103"/>
      <c r="D46" s="103"/>
      <c r="E46" s="103"/>
      <c r="F46" s="103"/>
      <c r="G46" s="103"/>
      <c r="H46" s="102"/>
      <c r="I46" s="102"/>
      <c r="J46" s="102"/>
    </row>
    <row r="47" spans="1:10">
      <c r="A47" s="104"/>
      <c r="B47" s="102"/>
      <c r="C47" s="103"/>
      <c r="D47" s="103"/>
      <c r="E47" s="103"/>
      <c r="F47" s="103"/>
      <c r="G47" s="103"/>
      <c r="H47" s="102"/>
      <c r="I47" s="102"/>
      <c r="J47" s="102"/>
    </row>
    <row r="48" spans="1:10">
      <c r="A48" s="104"/>
      <c r="B48" s="104"/>
      <c r="C48" s="105"/>
      <c r="D48" s="105"/>
      <c r="E48" s="105"/>
      <c r="F48" s="105"/>
      <c r="G48" s="105"/>
      <c r="I48" s="104"/>
      <c r="J48" s="104"/>
    </row>
    <row r="49" spans="1:10">
      <c r="A49" s="104"/>
      <c r="B49" s="104"/>
      <c r="C49" s="105"/>
      <c r="D49" s="105"/>
      <c r="E49" s="105"/>
      <c r="F49" s="105"/>
      <c r="G49" s="105"/>
      <c r="I49" s="104"/>
      <c r="J49" s="104"/>
    </row>
    <row r="50" spans="1:10">
      <c r="A50" s="104"/>
      <c r="B50" s="104"/>
      <c r="C50" s="105"/>
      <c r="D50" s="105"/>
      <c r="E50" s="105"/>
      <c r="F50" s="105"/>
      <c r="G50" s="105"/>
      <c r="I50" s="104"/>
      <c r="J50" s="104"/>
    </row>
    <row r="51" spans="1:10">
      <c r="A51" s="104"/>
      <c r="B51" s="104"/>
      <c r="C51" s="105"/>
      <c r="D51" s="105"/>
      <c r="E51" s="105"/>
      <c r="F51" s="105"/>
      <c r="G51" s="105"/>
      <c r="I51" s="104"/>
      <c r="J51" s="104"/>
    </row>
    <row r="52" spans="1:10">
      <c r="B52" s="104"/>
      <c r="C52" s="105"/>
      <c r="D52" s="105"/>
      <c r="E52" s="105"/>
      <c r="F52" s="105"/>
      <c r="G52" s="105"/>
      <c r="I52" s="104"/>
      <c r="J52" s="104"/>
    </row>
  </sheetData>
  <mergeCells count="2">
    <mergeCell ref="A1:J1"/>
    <mergeCell ref="C2:F2"/>
  </mergeCells>
  <pageMargins left="0" right="0" top="0.19685039370078741" bottom="0" header="0.31496062992125984" footer="0.31496062992125984"/>
  <pageSetup scale="7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16" workbookViewId="0">
      <selection activeCell="L21" sqref="L21"/>
    </sheetView>
  </sheetViews>
  <sheetFormatPr baseColWidth="10" defaultColWidth="7" defaultRowHeight="15.75"/>
  <cols>
    <col min="1" max="1" width="7.875" style="81" bestFit="1" customWidth="1"/>
    <col min="2" max="2" width="2.5" style="81" customWidth="1"/>
    <col min="3" max="3" width="7.375" style="81" bestFit="1" customWidth="1"/>
    <col min="4" max="4" width="5.375" style="81" customWidth="1"/>
    <col min="5" max="5" width="8.875" style="81" bestFit="1" customWidth="1"/>
    <col min="6" max="6" width="7.375" style="81" bestFit="1" customWidth="1"/>
    <col min="7" max="7" width="6.25" style="81" bestFit="1" customWidth="1"/>
    <col min="8" max="8" width="1.625" style="81" customWidth="1"/>
    <col min="9" max="9" width="5.375" style="81" customWidth="1"/>
    <col min="10" max="10" width="5.25" style="81" customWidth="1"/>
    <col min="11" max="13" width="9.125" style="81" bestFit="1" customWidth="1"/>
    <col min="14" max="14" width="7.375" style="81" bestFit="1" customWidth="1"/>
    <col min="15" max="16384" width="7" style="81"/>
  </cols>
  <sheetData>
    <row r="1" spans="1:14">
      <c r="A1" s="244" t="s">
        <v>559</v>
      </c>
      <c r="B1" s="244"/>
      <c r="C1" s="244" t="s">
        <v>560</v>
      </c>
      <c r="D1" s="244"/>
      <c r="E1" s="244"/>
      <c r="F1" s="244"/>
      <c r="G1" s="244"/>
      <c r="H1" s="244"/>
    </row>
    <row r="2" spans="1:14" ht="16.5" thickBot="1">
      <c r="A2" s="244" t="s">
        <v>561</v>
      </c>
      <c r="B2" s="244"/>
      <c r="C2" s="244"/>
      <c r="D2" s="244"/>
      <c r="E2" s="245" t="s">
        <v>562</v>
      </c>
      <c r="F2" s="245"/>
      <c r="G2" s="245"/>
      <c r="H2" s="245"/>
    </row>
    <row r="3" spans="1:14" ht="16.5" customHeight="1" thickBot="1">
      <c r="A3" s="227">
        <v>2018</v>
      </c>
      <c r="B3" s="228"/>
      <c r="C3" s="228"/>
      <c r="D3" s="228"/>
      <c r="E3" s="228"/>
      <c r="F3" s="228"/>
      <c r="G3" s="228"/>
      <c r="H3" s="229"/>
    </row>
    <row r="4" spans="1:14" ht="16.5">
      <c r="A4" s="233"/>
      <c r="B4" s="233"/>
      <c r="C4" s="233"/>
      <c r="D4" s="233"/>
      <c r="E4" s="234"/>
      <c r="F4" s="247" t="s">
        <v>563</v>
      </c>
      <c r="G4" s="248"/>
      <c r="H4" s="248"/>
      <c r="I4" s="236"/>
      <c r="J4" s="237"/>
      <c r="K4" s="235" t="s">
        <v>564</v>
      </c>
      <c r="L4" s="236"/>
      <c r="M4" s="237"/>
    </row>
    <row r="5" spans="1:14" ht="30">
      <c r="A5" s="82" t="s">
        <v>565</v>
      </c>
      <c r="B5" s="246" t="s">
        <v>566</v>
      </c>
      <c r="C5" s="239"/>
      <c r="D5" s="240" t="s">
        <v>567</v>
      </c>
      <c r="E5" s="241"/>
      <c r="F5" s="83" t="s">
        <v>568</v>
      </c>
      <c r="G5" s="84" t="s">
        <v>569</v>
      </c>
      <c r="H5" s="242" t="s">
        <v>570</v>
      </c>
      <c r="I5" s="243"/>
      <c r="J5" s="84" t="s">
        <v>571</v>
      </c>
      <c r="K5" s="85" t="s">
        <v>572</v>
      </c>
      <c r="L5" s="85" t="s">
        <v>573</v>
      </c>
      <c r="M5" s="85" t="s">
        <v>574</v>
      </c>
    </row>
    <row r="6" spans="1:14">
      <c r="A6" s="86" t="s">
        <v>575</v>
      </c>
      <c r="B6" s="221">
        <v>36260</v>
      </c>
      <c r="C6" s="222"/>
      <c r="D6" s="223">
        <v>24336</v>
      </c>
      <c r="E6" s="224"/>
      <c r="F6" s="87">
        <v>137</v>
      </c>
      <c r="G6" s="87">
        <v>195</v>
      </c>
      <c r="H6" s="225">
        <v>255</v>
      </c>
      <c r="I6" s="226"/>
      <c r="J6" s="88">
        <v>61</v>
      </c>
      <c r="K6" s="106">
        <v>5040</v>
      </c>
      <c r="L6" s="107">
        <v>23870</v>
      </c>
      <c r="M6" s="108">
        <v>7350</v>
      </c>
      <c r="N6" s="92">
        <f>SUM(K6:M6)</f>
        <v>36260</v>
      </c>
    </row>
    <row r="7" spans="1:14">
      <c r="A7" s="86" t="s">
        <v>576</v>
      </c>
      <c r="B7" s="221">
        <v>39690</v>
      </c>
      <c r="C7" s="222"/>
      <c r="D7" s="223">
        <v>68482</v>
      </c>
      <c r="E7" s="224"/>
      <c r="F7" s="87">
        <v>152</v>
      </c>
      <c r="G7" s="87">
        <v>252</v>
      </c>
      <c r="H7" s="225">
        <v>264</v>
      </c>
      <c r="I7" s="226"/>
      <c r="J7" s="88">
        <v>55</v>
      </c>
      <c r="K7" s="106">
        <v>8820</v>
      </c>
      <c r="L7" s="107">
        <v>25410</v>
      </c>
      <c r="M7" s="108">
        <v>5460</v>
      </c>
      <c r="N7" s="92">
        <f t="shared" ref="N7:N17" si="0">SUM(K7:M7)</f>
        <v>39690</v>
      </c>
    </row>
    <row r="8" spans="1:14">
      <c r="A8" s="86" t="s">
        <v>577</v>
      </c>
      <c r="B8" s="221">
        <v>45850</v>
      </c>
      <c r="C8" s="222"/>
      <c r="D8" s="223">
        <v>84664</v>
      </c>
      <c r="E8" s="224"/>
      <c r="F8" s="87">
        <v>160</v>
      </c>
      <c r="G8" s="87">
        <v>275</v>
      </c>
      <c r="H8" s="225">
        <v>278</v>
      </c>
      <c r="I8" s="226"/>
      <c r="J8" s="88">
        <v>47</v>
      </c>
      <c r="K8" s="107">
        <v>10010</v>
      </c>
      <c r="L8" s="107">
        <v>29540</v>
      </c>
      <c r="M8" s="108">
        <v>6300</v>
      </c>
      <c r="N8" s="92">
        <f t="shared" si="0"/>
        <v>45850</v>
      </c>
    </row>
    <row r="9" spans="1:14">
      <c r="A9" s="86" t="s">
        <v>578</v>
      </c>
      <c r="B9" s="221">
        <v>56140</v>
      </c>
      <c r="C9" s="222"/>
      <c r="D9" s="223">
        <v>112938</v>
      </c>
      <c r="E9" s="224"/>
      <c r="F9" s="87">
        <v>137</v>
      </c>
      <c r="G9" s="87">
        <v>276</v>
      </c>
      <c r="H9" s="225">
        <v>360</v>
      </c>
      <c r="I9" s="226"/>
      <c r="J9" s="88">
        <v>82</v>
      </c>
      <c r="K9" s="106">
        <v>5390</v>
      </c>
      <c r="L9" s="107">
        <v>43750</v>
      </c>
      <c r="M9" s="108">
        <v>7000</v>
      </c>
      <c r="N9" s="92">
        <f t="shared" si="0"/>
        <v>56140</v>
      </c>
    </row>
    <row r="10" spans="1:14">
      <c r="A10" s="86" t="s">
        <v>579</v>
      </c>
      <c r="B10" s="221">
        <v>101990</v>
      </c>
      <c r="C10" s="222"/>
      <c r="D10" s="223">
        <v>222026</v>
      </c>
      <c r="E10" s="224"/>
      <c r="F10" s="87">
        <v>241</v>
      </c>
      <c r="G10" s="87">
        <v>369</v>
      </c>
      <c r="H10" s="225">
        <v>421</v>
      </c>
      <c r="I10" s="226"/>
      <c r="J10" s="88">
        <v>98</v>
      </c>
      <c r="K10" s="106">
        <v>8890</v>
      </c>
      <c r="L10" s="107">
        <v>81830</v>
      </c>
      <c r="M10" s="108">
        <v>11270</v>
      </c>
      <c r="N10" s="92">
        <f t="shared" si="0"/>
        <v>101990</v>
      </c>
    </row>
    <row r="11" spans="1:14">
      <c r="A11" s="86" t="s">
        <v>580</v>
      </c>
      <c r="B11" s="221">
        <v>95410</v>
      </c>
      <c r="C11" s="222"/>
      <c r="D11" s="223">
        <v>228281</v>
      </c>
      <c r="E11" s="224"/>
      <c r="F11" s="87">
        <v>233</v>
      </c>
      <c r="G11" s="87">
        <v>372</v>
      </c>
      <c r="H11" s="225">
        <v>413</v>
      </c>
      <c r="I11" s="226"/>
      <c r="J11" s="88">
        <v>159</v>
      </c>
      <c r="K11" s="106">
        <v>8610</v>
      </c>
      <c r="L11" s="107">
        <v>75180</v>
      </c>
      <c r="M11" s="108">
        <v>11620</v>
      </c>
      <c r="N11" s="92">
        <f t="shared" si="0"/>
        <v>95410</v>
      </c>
    </row>
    <row r="12" spans="1:14">
      <c r="A12" s="86" t="s">
        <v>581</v>
      </c>
      <c r="B12" s="221">
        <v>44870</v>
      </c>
      <c r="C12" s="222"/>
      <c r="D12" s="223">
        <v>115324</v>
      </c>
      <c r="E12" s="224"/>
      <c r="F12" s="87">
        <v>106</v>
      </c>
      <c r="G12" s="87">
        <v>287</v>
      </c>
      <c r="H12" s="225">
        <v>350</v>
      </c>
      <c r="I12" s="226"/>
      <c r="J12" s="88">
        <v>139</v>
      </c>
      <c r="K12" s="106">
        <v>3780</v>
      </c>
      <c r="L12" s="107">
        <v>30870</v>
      </c>
      <c r="M12" s="108">
        <v>10220</v>
      </c>
      <c r="N12" s="92">
        <f t="shared" si="0"/>
        <v>44870</v>
      </c>
    </row>
    <row r="13" spans="1:14">
      <c r="A13" s="86" t="s">
        <v>582</v>
      </c>
      <c r="B13" s="221">
        <v>98700</v>
      </c>
      <c r="C13" s="222"/>
      <c r="D13" s="223">
        <v>293224</v>
      </c>
      <c r="E13" s="224"/>
      <c r="F13" s="87">
        <v>233</v>
      </c>
      <c r="G13" s="87">
        <v>353</v>
      </c>
      <c r="H13" s="225">
        <v>425</v>
      </c>
      <c r="I13" s="226"/>
      <c r="J13" s="88">
        <v>154</v>
      </c>
      <c r="K13" s="106">
        <v>8330</v>
      </c>
      <c r="L13" s="107">
        <v>80710</v>
      </c>
      <c r="M13" s="108">
        <v>9660</v>
      </c>
      <c r="N13" s="92">
        <f t="shared" si="0"/>
        <v>98700</v>
      </c>
    </row>
    <row r="14" spans="1:14">
      <c r="A14" s="86" t="s">
        <v>583</v>
      </c>
      <c r="B14" s="221">
        <v>83160</v>
      </c>
      <c r="C14" s="222"/>
      <c r="D14" s="223">
        <v>280293</v>
      </c>
      <c r="E14" s="224"/>
      <c r="F14" s="87">
        <v>203</v>
      </c>
      <c r="G14" s="87">
        <v>288</v>
      </c>
      <c r="H14" s="225">
        <v>362</v>
      </c>
      <c r="I14" s="226"/>
      <c r="J14" s="88">
        <v>67</v>
      </c>
      <c r="K14" s="106">
        <v>7350</v>
      </c>
      <c r="L14" s="107">
        <v>67130</v>
      </c>
      <c r="M14" s="108">
        <v>8680</v>
      </c>
      <c r="N14" s="92">
        <f t="shared" si="0"/>
        <v>83160</v>
      </c>
    </row>
    <row r="15" spans="1:14">
      <c r="A15" s="86" t="s">
        <v>584</v>
      </c>
      <c r="B15" s="221">
        <v>66570</v>
      </c>
      <c r="C15" s="222"/>
      <c r="D15" s="223">
        <v>219207</v>
      </c>
      <c r="E15" s="224"/>
      <c r="F15" s="87">
        <v>205</v>
      </c>
      <c r="G15" s="87">
        <v>246</v>
      </c>
      <c r="H15" s="225">
        <v>237</v>
      </c>
      <c r="I15" s="226"/>
      <c r="J15" s="88">
        <v>38</v>
      </c>
      <c r="K15" s="106">
        <v>1960</v>
      </c>
      <c r="L15" s="106">
        <v>5600</v>
      </c>
      <c r="M15" s="109">
        <v>840</v>
      </c>
      <c r="N15" s="92">
        <f t="shared" si="0"/>
        <v>8400</v>
      </c>
    </row>
    <row r="16" spans="1:14">
      <c r="A16" s="86" t="s">
        <v>585</v>
      </c>
      <c r="B16" s="221">
        <v>40390</v>
      </c>
      <c r="C16" s="222"/>
      <c r="D16" s="223">
        <v>132174</v>
      </c>
      <c r="E16" s="224"/>
      <c r="F16" s="87">
        <v>99</v>
      </c>
      <c r="G16" s="87">
        <v>224</v>
      </c>
      <c r="H16" s="225">
        <v>248</v>
      </c>
      <c r="I16" s="226"/>
      <c r="J16" s="88">
        <v>49</v>
      </c>
      <c r="K16" s="106">
        <v>8610</v>
      </c>
      <c r="L16" s="107">
        <v>25900</v>
      </c>
      <c r="M16" s="108">
        <v>5880</v>
      </c>
      <c r="N16" s="92">
        <f t="shared" si="0"/>
        <v>40390</v>
      </c>
    </row>
    <row r="17" spans="1:15">
      <c r="A17" s="86" t="s">
        <v>586</v>
      </c>
      <c r="B17" s="221">
        <v>21770</v>
      </c>
      <c r="C17" s="222"/>
      <c r="D17" s="223">
        <v>56688</v>
      </c>
      <c r="E17" s="224"/>
      <c r="F17" s="87">
        <v>52</v>
      </c>
      <c r="G17" s="87">
        <v>105</v>
      </c>
      <c r="H17" s="225">
        <v>164</v>
      </c>
      <c r="I17" s="226"/>
      <c r="J17" s="88">
        <v>40</v>
      </c>
      <c r="K17" s="106">
        <v>3850</v>
      </c>
      <c r="L17" s="107">
        <v>12740</v>
      </c>
      <c r="M17" s="108">
        <v>5180</v>
      </c>
      <c r="N17" s="92">
        <f t="shared" si="0"/>
        <v>21770</v>
      </c>
    </row>
    <row r="18" spans="1:15">
      <c r="C18" s="92">
        <f>SUM(B6:C17)</f>
        <v>730800</v>
      </c>
      <c r="D18" s="92"/>
      <c r="E18" s="92">
        <f t="shared" ref="E18:M18" si="1">SUM(D6:E17)</f>
        <v>1837637</v>
      </c>
      <c r="F18" s="92">
        <f t="shared" si="1"/>
        <v>1958</v>
      </c>
      <c r="G18" s="92">
        <f t="shared" si="1"/>
        <v>5200</v>
      </c>
      <c r="H18" s="92"/>
      <c r="I18" s="92">
        <f t="shared" si="1"/>
        <v>3777</v>
      </c>
      <c r="J18" s="92">
        <f t="shared" si="1"/>
        <v>989</v>
      </c>
      <c r="K18" s="92">
        <f t="shared" si="1"/>
        <v>81629</v>
      </c>
      <c r="L18" s="92">
        <f t="shared" si="1"/>
        <v>583170</v>
      </c>
      <c r="M18" s="92">
        <f t="shared" si="1"/>
        <v>591990</v>
      </c>
      <c r="N18" s="93">
        <f>SUM(N6:N17)</f>
        <v>672630</v>
      </c>
      <c r="O18" s="81" t="s">
        <v>632</v>
      </c>
    </row>
    <row r="19" spans="1:15">
      <c r="C19" s="81">
        <v>12</v>
      </c>
    </row>
    <row r="20" spans="1:15">
      <c r="C20" s="81">
        <f>C18/C19</f>
        <v>60900</v>
      </c>
    </row>
    <row r="22" spans="1:15">
      <c r="A22" s="244" t="s">
        <v>559</v>
      </c>
      <c r="B22" s="244"/>
      <c r="C22" s="244" t="s">
        <v>560</v>
      </c>
      <c r="D22" s="244"/>
      <c r="E22" s="244"/>
      <c r="F22" s="244"/>
      <c r="G22" s="244"/>
      <c r="H22" s="244"/>
    </row>
    <row r="23" spans="1:15">
      <c r="A23" s="244" t="s">
        <v>561</v>
      </c>
      <c r="B23" s="244"/>
      <c r="C23" s="244"/>
      <c r="D23" s="244"/>
      <c r="E23" s="245" t="s">
        <v>562</v>
      </c>
      <c r="F23" s="245"/>
      <c r="G23" s="245"/>
      <c r="H23" s="245"/>
    </row>
    <row r="24" spans="1:15" ht="16.5" customHeight="1">
      <c r="A24" s="230">
        <v>2019</v>
      </c>
      <c r="B24" s="230"/>
      <c r="C24" s="230"/>
      <c r="D24" s="230"/>
      <c r="E24" s="230"/>
      <c r="F24" s="230"/>
      <c r="G24" s="230"/>
      <c r="H24" s="230"/>
    </row>
    <row r="25" spans="1:15" ht="16.5">
      <c r="A25" s="233"/>
      <c r="B25" s="233"/>
      <c r="C25" s="233"/>
      <c r="D25" s="233"/>
      <c r="E25" s="234"/>
      <c r="F25" s="235" t="s">
        <v>563</v>
      </c>
      <c r="G25" s="236"/>
      <c r="H25" s="236"/>
      <c r="I25" s="236"/>
      <c r="J25" s="237"/>
      <c r="K25" s="235" t="s">
        <v>564</v>
      </c>
      <c r="L25" s="236"/>
      <c r="M25" s="237"/>
    </row>
    <row r="26" spans="1:15" ht="30">
      <c r="A26" s="82" t="s">
        <v>565</v>
      </c>
      <c r="B26" s="238" t="s">
        <v>587</v>
      </c>
      <c r="C26" s="239"/>
      <c r="D26" s="240" t="s">
        <v>567</v>
      </c>
      <c r="E26" s="241"/>
      <c r="F26" s="83" t="s">
        <v>568</v>
      </c>
      <c r="G26" s="84" t="s">
        <v>569</v>
      </c>
      <c r="H26" s="242" t="s">
        <v>570</v>
      </c>
      <c r="I26" s="243"/>
      <c r="J26" s="84" t="s">
        <v>571</v>
      </c>
      <c r="K26" s="85" t="s">
        <v>572</v>
      </c>
      <c r="L26" s="85" t="s">
        <v>573</v>
      </c>
      <c r="M26" s="85" t="s">
        <v>574</v>
      </c>
    </row>
    <row r="27" spans="1:15">
      <c r="A27" s="86" t="s">
        <v>588</v>
      </c>
      <c r="B27" s="221">
        <v>22890</v>
      </c>
      <c r="C27" s="222"/>
      <c r="D27" s="223">
        <v>59849</v>
      </c>
      <c r="E27" s="224"/>
      <c r="F27" s="87">
        <v>54</v>
      </c>
      <c r="G27" s="87">
        <v>83</v>
      </c>
      <c r="H27" s="225">
        <v>129</v>
      </c>
      <c r="I27" s="226"/>
      <c r="J27" s="88">
        <v>52</v>
      </c>
      <c r="K27" s="89">
        <v>3990</v>
      </c>
      <c r="L27" s="90">
        <v>14140</v>
      </c>
      <c r="M27" s="91">
        <v>4760</v>
      </c>
      <c r="N27" s="92">
        <f t="shared" ref="N27:N33" si="2">SUM(K27:M27)</f>
        <v>22890</v>
      </c>
    </row>
    <row r="28" spans="1:15">
      <c r="A28" s="86" t="s">
        <v>589</v>
      </c>
      <c r="B28" s="221">
        <v>39690</v>
      </c>
      <c r="C28" s="222"/>
      <c r="D28" s="223">
        <v>109179</v>
      </c>
      <c r="E28" s="224"/>
      <c r="F28" s="87">
        <v>104</v>
      </c>
      <c r="G28" s="87">
        <v>252</v>
      </c>
      <c r="H28" s="225">
        <v>264</v>
      </c>
      <c r="I28" s="226"/>
      <c r="J28" s="88">
        <v>55</v>
      </c>
      <c r="K28" s="89">
        <v>8820</v>
      </c>
      <c r="L28" s="90">
        <v>25410</v>
      </c>
      <c r="M28" s="91">
        <v>5460</v>
      </c>
      <c r="N28" s="92">
        <f t="shared" si="2"/>
        <v>39690</v>
      </c>
    </row>
    <row r="29" spans="1:15">
      <c r="A29" s="86" t="s">
        <v>590</v>
      </c>
      <c r="B29" s="231">
        <v>204</v>
      </c>
      <c r="C29" s="232"/>
      <c r="D29" s="223">
        <v>1374</v>
      </c>
      <c r="E29" s="224"/>
      <c r="F29" s="87">
        <v>1</v>
      </c>
      <c r="G29" s="87">
        <v>252</v>
      </c>
      <c r="H29" s="225">
        <v>264</v>
      </c>
      <c r="I29" s="226"/>
      <c r="J29" s="88">
        <v>55</v>
      </c>
      <c r="K29" s="87">
        <v>22</v>
      </c>
      <c r="L29" s="94">
        <v>118</v>
      </c>
      <c r="M29" s="87">
        <v>64</v>
      </c>
      <c r="N29" s="92">
        <f t="shared" si="2"/>
        <v>204</v>
      </c>
    </row>
    <row r="30" spans="1:15">
      <c r="A30" s="86" t="s">
        <v>591</v>
      </c>
      <c r="B30" s="221">
        <v>45029</v>
      </c>
      <c r="C30" s="222"/>
      <c r="D30" s="223">
        <v>121875</v>
      </c>
      <c r="E30" s="224"/>
      <c r="F30" s="87">
        <v>104</v>
      </c>
      <c r="G30" s="87">
        <v>264</v>
      </c>
      <c r="H30" s="225">
        <v>350</v>
      </c>
      <c r="I30" s="226"/>
      <c r="J30" s="88">
        <v>53</v>
      </c>
      <c r="K30" s="89">
        <v>2977</v>
      </c>
      <c r="L30" s="90">
        <v>26158</v>
      </c>
      <c r="M30" s="91">
        <v>4815</v>
      </c>
      <c r="N30" s="92">
        <f t="shared" si="2"/>
        <v>33950</v>
      </c>
    </row>
    <row r="31" spans="1:15">
      <c r="A31" s="86" t="s">
        <v>592</v>
      </c>
      <c r="B31" s="221">
        <v>93754</v>
      </c>
      <c r="C31" s="222"/>
      <c r="D31" s="223">
        <v>253889</v>
      </c>
      <c r="E31" s="224"/>
      <c r="F31" s="87">
        <v>222</v>
      </c>
      <c r="G31" s="87">
        <v>338</v>
      </c>
      <c r="H31" s="225">
        <v>409</v>
      </c>
      <c r="I31" s="226"/>
      <c r="J31" s="88">
        <v>103</v>
      </c>
      <c r="K31" s="95">
        <v>7674</v>
      </c>
      <c r="L31" s="96">
        <v>75047</v>
      </c>
      <c r="M31" s="97">
        <v>11033</v>
      </c>
      <c r="N31" s="92">
        <f t="shared" si="2"/>
        <v>93754</v>
      </c>
    </row>
    <row r="32" spans="1:15">
      <c r="A32" s="86" t="s">
        <v>593</v>
      </c>
      <c r="B32" s="221">
        <v>84294</v>
      </c>
      <c r="C32" s="222"/>
      <c r="D32" s="223">
        <v>231560</v>
      </c>
      <c r="E32" s="224"/>
      <c r="F32" s="87">
        <v>206</v>
      </c>
      <c r="G32" s="87">
        <v>318</v>
      </c>
      <c r="H32" s="225">
        <v>391</v>
      </c>
      <c r="I32" s="226"/>
      <c r="J32" s="88">
        <v>104</v>
      </c>
      <c r="K32" s="89">
        <v>7595</v>
      </c>
      <c r="L32" s="90">
        <v>65556</v>
      </c>
      <c r="M32" s="91">
        <v>11143</v>
      </c>
      <c r="N32" s="92">
        <f t="shared" si="2"/>
        <v>84294</v>
      </c>
    </row>
    <row r="33" spans="1:14">
      <c r="A33" s="86" t="s">
        <v>594</v>
      </c>
      <c r="B33" s="221">
        <v>49403</v>
      </c>
      <c r="C33" s="222"/>
      <c r="D33" s="223">
        <v>133617</v>
      </c>
      <c r="E33" s="224"/>
      <c r="F33" s="87">
        <v>117</v>
      </c>
      <c r="G33" s="87">
        <v>313</v>
      </c>
      <c r="H33" s="225">
        <v>364</v>
      </c>
      <c r="I33" s="226"/>
      <c r="J33" s="88">
        <v>88</v>
      </c>
      <c r="K33" s="89">
        <v>4934</v>
      </c>
      <c r="L33" s="90">
        <v>36764</v>
      </c>
      <c r="M33" s="91">
        <v>7705</v>
      </c>
      <c r="N33" s="92">
        <f t="shared" si="2"/>
        <v>49403</v>
      </c>
    </row>
    <row r="34" spans="1:14">
      <c r="N34" s="92">
        <f>SUM(N27:N33)</f>
        <v>324185</v>
      </c>
    </row>
    <row r="35" spans="1:14">
      <c r="E35" s="98"/>
    </row>
  </sheetData>
  <mergeCells count="79">
    <mergeCell ref="A1:B1"/>
    <mergeCell ref="C1:H1"/>
    <mergeCell ref="A2:D2"/>
    <mergeCell ref="E2:H2"/>
    <mergeCell ref="A4:E4"/>
    <mergeCell ref="F4:J4"/>
    <mergeCell ref="K4:M4"/>
    <mergeCell ref="B5:C5"/>
    <mergeCell ref="D5:E5"/>
    <mergeCell ref="H5:I5"/>
    <mergeCell ref="B6:C6"/>
    <mergeCell ref="D6:E6"/>
    <mergeCell ref="H6:I6"/>
    <mergeCell ref="B7:C7"/>
    <mergeCell ref="D7:E7"/>
    <mergeCell ref="H7:I7"/>
    <mergeCell ref="B8:C8"/>
    <mergeCell ref="D8:E8"/>
    <mergeCell ref="H8:I8"/>
    <mergeCell ref="B9:C9"/>
    <mergeCell ref="D9:E9"/>
    <mergeCell ref="H9:I9"/>
    <mergeCell ref="B10:C10"/>
    <mergeCell ref="D10:E10"/>
    <mergeCell ref="H10:I10"/>
    <mergeCell ref="B11:C11"/>
    <mergeCell ref="D11:E11"/>
    <mergeCell ref="H11:I11"/>
    <mergeCell ref="B12:C12"/>
    <mergeCell ref="D12:E12"/>
    <mergeCell ref="H12:I12"/>
    <mergeCell ref="B13:C13"/>
    <mergeCell ref="D13:E13"/>
    <mergeCell ref="H13:I13"/>
    <mergeCell ref="B14:C14"/>
    <mergeCell ref="D14:E14"/>
    <mergeCell ref="H14:I14"/>
    <mergeCell ref="B15:C15"/>
    <mergeCell ref="D15:E15"/>
    <mergeCell ref="H15:I15"/>
    <mergeCell ref="A22:B22"/>
    <mergeCell ref="C22:H22"/>
    <mergeCell ref="A23:D23"/>
    <mergeCell ref="E23:H23"/>
    <mergeCell ref="B16:C16"/>
    <mergeCell ref="D16:E16"/>
    <mergeCell ref="H16:I16"/>
    <mergeCell ref="B17:C17"/>
    <mergeCell ref="D17:E17"/>
    <mergeCell ref="H17:I17"/>
    <mergeCell ref="A25:E25"/>
    <mergeCell ref="F25:J25"/>
    <mergeCell ref="K25:M25"/>
    <mergeCell ref="B26:C26"/>
    <mergeCell ref="D26:E26"/>
    <mergeCell ref="H26:I26"/>
    <mergeCell ref="H30:I30"/>
    <mergeCell ref="B27:C27"/>
    <mergeCell ref="D27:E27"/>
    <mergeCell ref="H27:I27"/>
    <mergeCell ref="B28:C28"/>
    <mergeCell ref="D28:E28"/>
    <mergeCell ref="H28:I28"/>
    <mergeCell ref="B33:C33"/>
    <mergeCell ref="D33:E33"/>
    <mergeCell ref="H33:I33"/>
    <mergeCell ref="A3:H3"/>
    <mergeCell ref="A24:H24"/>
    <mergeCell ref="B31:C31"/>
    <mergeCell ref="D31:E31"/>
    <mergeCell ref="H31:I31"/>
    <mergeCell ref="B32:C32"/>
    <mergeCell ref="D32:E32"/>
    <mergeCell ref="H32:I32"/>
    <mergeCell ref="B29:C29"/>
    <mergeCell ref="D29:E29"/>
    <mergeCell ref="H29:I29"/>
    <mergeCell ref="B30:C30"/>
    <mergeCell ref="D30:E30"/>
  </mergeCell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18"/>
  <sheetViews>
    <sheetView view="pageBreakPreview" zoomScaleNormal="85" zoomScaleSheetLayoutView="100" workbookViewId="0">
      <selection activeCell="C13" sqref="C13"/>
    </sheetView>
  </sheetViews>
  <sheetFormatPr baseColWidth="10" defaultColWidth="10.875" defaultRowHeight="15.75"/>
  <cols>
    <col min="2" max="2" width="38.75" bestFit="1" customWidth="1"/>
    <col min="3" max="3" width="20.5" bestFit="1" customWidth="1"/>
    <col min="4" max="4" width="14.875" bestFit="1" customWidth="1"/>
    <col min="5" max="5" width="16.25" bestFit="1" customWidth="1"/>
    <col min="6" max="6" width="11" customWidth="1"/>
    <col min="7" max="7" width="10.25" bestFit="1" customWidth="1"/>
    <col min="8" max="8" width="10" bestFit="1" customWidth="1"/>
    <col min="9" max="9" width="11.625" bestFit="1" customWidth="1"/>
    <col min="10" max="10" width="8.625" customWidth="1"/>
    <col min="11" max="11" width="10.375" customWidth="1"/>
    <col min="12" max="12" width="5.75" customWidth="1"/>
    <col min="13" max="13" width="29.375" bestFit="1" customWidth="1"/>
    <col min="14" max="14" width="8.25" customWidth="1"/>
    <col min="15" max="15" width="8.125" customWidth="1"/>
    <col min="16" max="16" width="11.625" bestFit="1" customWidth="1"/>
  </cols>
  <sheetData>
    <row r="3" spans="2:9">
      <c r="B3" s="3" t="s">
        <v>237</v>
      </c>
      <c r="C3" s="3" t="s">
        <v>238</v>
      </c>
    </row>
    <row r="4" spans="2:9">
      <c r="B4" s="3" t="s">
        <v>13</v>
      </c>
      <c r="C4" t="s">
        <v>4</v>
      </c>
      <c r="D4" t="s">
        <v>215</v>
      </c>
      <c r="E4" t="s">
        <v>218</v>
      </c>
      <c r="F4" t="s">
        <v>217</v>
      </c>
      <c r="G4" t="s">
        <v>214</v>
      </c>
      <c r="H4" t="s">
        <v>259</v>
      </c>
      <c r="I4" t="s">
        <v>14</v>
      </c>
    </row>
    <row r="5" spans="2:9">
      <c r="B5" s="4" t="s">
        <v>118</v>
      </c>
      <c r="C5" s="16">
        <v>31617.599999999999</v>
      </c>
      <c r="D5" s="16">
        <v>615.87</v>
      </c>
      <c r="E5" s="16">
        <v>1359.4999999999998</v>
      </c>
      <c r="F5" s="16">
        <v>1340.6579999999999</v>
      </c>
      <c r="G5" s="16">
        <v>1478.3999999999999</v>
      </c>
      <c r="H5" s="16"/>
      <c r="I5" s="16">
        <v>36412.027999999998</v>
      </c>
    </row>
    <row r="6" spans="2:9">
      <c r="B6" s="4" t="s">
        <v>187</v>
      </c>
      <c r="C6" s="16">
        <v>23648.240000000009</v>
      </c>
      <c r="D6" s="16">
        <v>1337.6000000000001</v>
      </c>
      <c r="E6" s="16">
        <v>5022.116</v>
      </c>
      <c r="F6" s="16">
        <v>1008.5679999999999</v>
      </c>
      <c r="G6" s="16">
        <v>572.44000000000005</v>
      </c>
      <c r="H6" s="16"/>
      <c r="I6" s="16">
        <v>31588.964000000004</v>
      </c>
    </row>
    <row r="7" spans="2:9">
      <c r="B7" s="4" t="s">
        <v>8</v>
      </c>
      <c r="C7" s="16">
        <v>19240.760000000002</v>
      </c>
      <c r="D7" s="16"/>
      <c r="E7" s="16"/>
      <c r="F7" s="16">
        <v>340.03199999999998</v>
      </c>
      <c r="G7" s="16">
        <v>246.40000000000003</v>
      </c>
      <c r="H7" s="16"/>
      <c r="I7" s="16">
        <v>19827.192000000003</v>
      </c>
    </row>
    <row r="8" spans="2:9">
      <c r="B8" s="4" t="s">
        <v>104</v>
      </c>
      <c r="C8" s="16">
        <v>16892.260000000002</v>
      </c>
      <c r="D8" s="16"/>
      <c r="E8" s="16"/>
      <c r="F8" s="16">
        <v>161.69999999999999</v>
      </c>
      <c r="G8" s="16">
        <v>195.84399999999999</v>
      </c>
      <c r="H8" s="16"/>
      <c r="I8" s="16">
        <v>17249.804000000004</v>
      </c>
    </row>
    <row r="9" spans="2:9">
      <c r="B9" s="4" t="s">
        <v>149</v>
      </c>
      <c r="C9" s="16">
        <v>14345.76</v>
      </c>
      <c r="D9" s="16">
        <v>787.28</v>
      </c>
      <c r="E9" s="16">
        <v>542.35541999999998</v>
      </c>
      <c r="F9" s="16">
        <v>944.56259999999997</v>
      </c>
      <c r="G9" s="16">
        <v>430.5510000000001</v>
      </c>
      <c r="H9" s="16"/>
      <c r="I9" s="16">
        <v>17050.509020000001</v>
      </c>
    </row>
    <row r="10" spans="2:9">
      <c r="B10" s="4" t="s">
        <v>66</v>
      </c>
      <c r="C10" s="16">
        <v>8102.16</v>
      </c>
      <c r="D10" s="16">
        <v>2317.6639999999998</v>
      </c>
      <c r="E10" s="16"/>
      <c r="F10" s="16">
        <v>3379.6839999999993</v>
      </c>
      <c r="G10" s="16">
        <v>672.87</v>
      </c>
      <c r="H10" s="16"/>
      <c r="I10" s="16">
        <v>14472.378000000001</v>
      </c>
    </row>
    <row r="11" spans="2:9">
      <c r="B11" s="4" t="s">
        <v>92</v>
      </c>
      <c r="C11" s="16">
        <v>10585.52</v>
      </c>
      <c r="D11" s="16">
        <v>663.84</v>
      </c>
      <c r="E11" s="16"/>
      <c r="F11" s="16">
        <v>364.32000000000005</v>
      </c>
      <c r="G11" s="16">
        <v>288.2</v>
      </c>
      <c r="H11" s="16"/>
      <c r="I11" s="16">
        <v>11901.880000000001</v>
      </c>
    </row>
    <row r="12" spans="2:9">
      <c r="B12" s="4" t="s">
        <v>176</v>
      </c>
      <c r="C12" s="16">
        <v>7006.5600000000013</v>
      </c>
      <c r="D12" s="16">
        <v>578.82000000000005</v>
      </c>
      <c r="E12" s="16">
        <v>492.8</v>
      </c>
      <c r="F12" s="16">
        <v>474.58400000000006</v>
      </c>
      <c r="G12" s="16">
        <v>543.83999999999992</v>
      </c>
      <c r="H12" s="16"/>
      <c r="I12" s="16">
        <v>9096.6040000000012</v>
      </c>
    </row>
    <row r="13" spans="2:9">
      <c r="B13" s="4" t="s">
        <v>202</v>
      </c>
      <c r="C13" s="16">
        <v>2299</v>
      </c>
      <c r="D13" s="16">
        <v>5598.72</v>
      </c>
      <c r="E13" s="16"/>
      <c r="F13" s="16">
        <v>128.69999999999999</v>
      </c>
      <c r="G13" s="16">
        <v>580.79999999999995</v>
      </c>
      <c r="H13" s="16"/>
      <c r="I13" s="16">
        <v>8607.2199999999993</v>
      </c>
    </row>
    <row r="14" spans="2:9">
      <c r="B14" s="4" t="s">
        <v>76</v>
      </c>
      <c r="C14" s="16">
        <v>4752</v>
      </c>
      <c r="D14" s="16">
        <v>2971.0560000000005</v>
      </c>
      <c r="E14" s="16"/>
      <c r="F14" s="16">
        <v>155.76</v>
      </c>
      <c r="G14" s="16">
        <v>166.32</v>
      </c>
      <c r="H14" s="16"/>
      <c r="I14" s="16">
        <v>8045.1360000000004</v>
      </c>
    </row>
    <row r="15" spans="2:9">
      <c r="B15" s="4" t="s">
        <v>207</v>
      </c>
      <c r="C15" s="16">
        <v>3862.3199999999997</v>
      </c>
      <c r="D15" s="16">
        <v>1201.9480000000001</v>
      </c>
      <c r="E15" s="16"/>
      <c r="F15" s="16">
        <v>986.81600000000003</v>
      </c>
      <c r="G15" s="16">
        <v>142.56</v>
      </c>
      <c r="H15" s="16"/>
      <c r="I15" s="16">
        <v>6193.6440000000002</v>
      </c>
    </row>
    <row r="16" spans="2:9">
      <c r="B16" s="4" t="s">
        <v>166</v>
      </c>
      <c r="C16" s="16">
        <v>4781.92</v>
      </c>
      <c r="D16" s="16">
        <v>555.19200000000001</v>
      </c>
      <c r="E16" s="16"/>
      <c r="F16" s="16">
        <v>336.90800000000002</v>
      </c>
      <c r="G16" s="16">
        <v>254.31999999999996</v>
      </c>
      <c r="H16" s="16"/>
      <c r="I16" s="16">
        <v>5928.34</v>
      </c>
    </row>
    <row r="17" spans="2:9">
      <c r="B17" s="4" t="s">
        <v>213</v>
      </c>
      <c r="C17" s="16">
        <v>2541</v>
      </c>
      <c r="D17" s="16">
        <v>729.9</v>
      </c>
      <c r="E17" s="16">
        <v>549.82399999999996</v>
      </c>
      <c r="F17" s="16">
        <v>218.13</v>
      </c>
      <c r="G17" s="16">
        <v>551.76</v>
      </c>
      <c r="H17" s="16"/>
      <c r="I17" s="16">
        <v>4590.6140000000005</v>
      </c>
    </row>
    <row r="18" spans="2:9">
      <c r="B18" s="4" t="s">
        <v>14</v>
      </c>
      <c r="C18" s="16">
        <v>149675.1</v>
      </c>
      <c r="D18" s="16">
        <v>17357.890000000003</v>
      </c>
      <c r="E18" s="16">
        <v>7966.5954199999996</v>
      </c>
      <c r="F18" s="16">
        <v>9840.4225999999981</v>
      </c>
      <c r="G18" s="16">
        <v>6124.3050000000003</v>
      </c>
      <c r="H18" s="16"/>
      <c r="I18" s="16">
        <v>190964.31302</v>
      </c>
    </row>
  </sheetData>
  <pageMargins left="0.7" right="0.7" top="0.75" bottom="0.75" header="0.3" footer="0.3"/>
  <pageSetup scale="73" orientation="landscape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M20"/>
  <sheetViews>
    <sheetView zoomScaleNormal="100" workbookViewId="0">
      <selection activeCell="F3" sqref="F3"/>
    </sheetView>
  </sheetViews>
  <sheetFormatPr baseColWidth="10" defaultColWidth="10.875" defaultRowHeight="15.75"/>
  <cols>
    <col min="2" max="2" width="5.75" customWidth="1"/>
    <col min="3" max="3" width="11.5" style="17" customWidth="1"/>
    <col min="4" max="4" width="11.25" style="17" customWidth="1"/>
    <col min="5" max="5" width="14.25" style="17" customWidth="1"/>
    <col min="6" max="6" width="14.625" style="17" customWidth="1"/>
    <col min="7" max="8" width="10.875" style="17" customWidth="1"/>
    <col min="9" max="9" width="5.75" style="17" customWidth="1"/>
    <col min="10" max="12" width="10.875" customWidth="1"/>
    <col min="13" max="13" width="10.875" style="39"/>
  </cols>
  <sheetData>
    <row r="1" spans="2:13" ht="33" customHeight="1" thickBot="1">
      <c r="C1" s="249" t="s">
        <v>240</v>
      </c>
      <c r="D1" s="249"/>
      <c r="E1" s="249" t="s">
        <v>239</v>
      </c>
      <c r="F1" s="249"/>
      <c r="J1" s="99"/>
    </row>
    <row r="2" spans="2:13" ht="47.25">
      <c r="B2" s="77" t="s">
        <v>241</v>
      </c>
      <c r="C2" s="77" t="s">
        <v>242</v>
      </c>
      <c r="D2" s="78" t="s">
        <v>243</v>
      </c>
      <c r="E2" s="79" t="s">
        <v>506</v>
      </c>
      <c r="F2" s="79" t="s">
        <v>507</v>
      </c>
      <c r="G2" s="79" t="s">
        <v>508</v>
      </c>
      <c r="H2" s="79" t="s">
        <v>509</v>
      </c>
      <c r="I2" s="76"/>
      <c r="J2" s="75" t="s">
        <v>244</v>
      </c>
      <c r="K2" s="124" t="s">
        <v>245</v>
      </c>
      <c r="L2" s="129" t="s">
        <v>246</v>
      </c>
    </row>
    <row r="3" spans="2:13">
      <c r="B3" s="80" t="s">
        <v>247</v>
      </c>
      <c r="C3" s="74">
        <v>24336</v>
      </c>
      <c r="D3" s="210">
        <v>59849</v>
      </c>
      <c r="E3" s="71">
        <v>36260</v>
      </c>
      <c r="F3" s="71">
        <v>22890</v>
      </c>
      <c r="G3" s="20">
        <f>+C3-D3</f>
        <v>-35513</v>
      </c>
      <c r="H3" s="19">
        <f>+E3-F3</f>
        <v>13370</v>
      </c>
      <c r="I3" s="19"/>
      <c r="J3" s="89">
        <v>5040</v>
      </c>
      <c r="K3" s="127">
        <v>23870</v>
      </c>
      <c r="L3" s="130">
        <v>7350</v>
      </c>
      <c r="M3" s="126"/>
    </row>
    <row r="4" spans="2:13">
      <c r="B4" s="80" t="s">
        <v>248</v>
      </c>
      <c r="C4" s="74">
        <v>68482</v>
      </c>
      <c r="D4" s="210">
        <v>109179</v>
      </c>
      <c r="E4" s="71">
        <v>39690</v>
      </c>
      <c r="F4" s="71">
        <v>39690</v>
      </c>
      <c r="G4" s="20">
        <f t="shared" ref="G4:G14" si="0">+C4-D4</f>
        <v>-40697</v>
      </c>
      <c r="H4" s="19">
        <f t="shared" ref="H4:H10" si="1">+E4-F4</f>
        <v>0</v>
      </c>
      <c r="I4" s="19"/>
      <c r="J4" s="89">
        <v>8820</v>
      </c>
      <c r="K4" s="127">
        <v>25410</v>
      </c>
      <c r="L4" s="130">
        <v>5460</v>
      </c>
      <c r="M4" s="126"/>
    </row>
    <row r="5" spans="2:13">
      <c r="B5" s="80" t="s">
        <v>249</v>
      </c>
      <c r="C5" s="74">
        <v>84664</v>
      </c>
      <c r="D5" s="210">
        <v>1374</v>
      </c>
      <c r="E5" s="71">
        <v>45850</v>
      </c>
      <c r="F5" s="72">
        <v>204</v>
      </c>
      <c r="G5" s="20">
        <f t="shared" si="0"/>
        <v>83290</v>
      </c>
      <c r="H5" s="19">
        <f t="shared" si="1"/>
        <v>45646</v>
      </c>
      <c r="I5" s="19"/>
      <c r="J5" s="90">
        <v>10010</v>
      </c>
      <c r="K5" s="127">
        <v>29540</v>
      </c>
      <c r="L5" s="130">
        <v>6300</v>
      </c>
      <c r="M5" s="126"/>
    </row>
    <row r="6" spans="2:13">
      <c r="B6" s="80" t="s">
        <v>250</v>
      </c>
      <c r="C6" s="74">
        <v>112938</v>
      </c>
      <c r="D6" s="210">
        <v>121875</v>
      </c>
      <c r="E6" s="71">
        <v>56140</v>
      </c>
      <c r="F6" s="71">
        <v>45029</v>
      </c>
      <c r="G6" s="20">
        <f t="shared" si="0"/>
        <v>-8937</v>
      </c>
      <c r="H6" s="19">
        <f t="shared" si="1"/>
        <v>11111</v>
      </c>
      <c r="I6" s="19"/>
      <c r="J6" s="89">
        <v>5390</v>
      </c>
      <c r="K6" s="127">
        <v>43750</v>
      </c>
      <c r="L6" s="130">
        <v>7000</v>
      </c>
      <c r="M6" s="126"/>
    </row>
    <row r="7" spans="2:13">
      <c r="B7" s="80" t="s">
        <v>251</v>
      </c>
      <c r="C7" s="74">
        <v>222026</v>
      </c>
      <c r="D7" s="210">
        <v>377940</v>
      </c>
      <c r="E7" s="71">
        <v>101990</v>
      </c>
      <c r="F7" s="71">
        <v>93754</v>
      </c>
      <c r="G7" s="20">
        <f t="shared" si="0"/>
        <v>-155914</v>
      </c>
      <c r="H7" s="19">
        <f t="shared" si="1"/>
        <v>8236</v>
      </c>
      <c r="I7" s="19"/>
      <c r="J7" s="89">
        <v>8890</v>
      </c>
      <c r="K7" s="127">
        <v>81830</v>
      </c>
      <c r="L7" s="130">
        <v>11270</v>
      </c>
      <c r="M7" s="126"/>
    </row>
    <row r="8" spans="2:13">
      <c r="B8" s="80" t="s">
        <v>252</v>
      </c>
      <c r="C8" s="74">
        <v>228281</v>
      </c>
      <c r="D8" s="210">
        <v>231560</v>
      </c>
      <c r="E8" s="71">
        <v>95410</v>
      </c>
      <c r="F8" s="71">
        <v>84294</v>
      </c>
      <c r="G8" s="20">
        <f t="shared" si="0"/>
        <v>-3279</v>
      </c>
      <c r="H8" s="19">
        <f t="shared" si="1"/>
        <v>11116</v>
      </c>
      <c r="I8" s="19"/>
      <c r="J8" s="89">
        <v>8610</v>
      </c>
      <c r="K8" s="127">
        <v>75180</v>
      </c>
      <c r="L8" s="130">
        <v>11620</v>
      </c>
      <c r="M8" s="126"/>
    </row>
    <row r="9" spans="2:13">
      <c r="B9" s="80" t="s">
        <v>253</v>
      </c>
      <c r="C9" s="74">
        <v>115324</v>
      </c>
      <c r="D9" s="210">
        <v>133617</v>
      </c>
      <c r="E9" s="71">
        <v>44870</v>
      </c>
      <c r="F9" s="71">
        <v>49403</v>
      </c>
      <c r="G9" s="20">
        <f t="shared" si="0"/>
        <v>-18293</v>
      </c>
      <c r="H9" s="19">
        <f t="shared" si="1"/>
        <v>-4533</v>
      </c>
      <c r="I9" s="19"/>
      <c r="J9" s="89">
        <v>3780</v>
      </c>
      <c r="K9" s="127">
        <v>30870</v>
      </c>
      <c r="L9" s="130">
        <v>10220</v>
      </c>
      <c r="M9" s="126"/>
    </row>
    <row r="10" spans="2:13">
      <c r="B10" s="80" t="s">
        <v>254</v>
      </c>
      <c r="C10" s="74">
        <v>293224</v>
      </c>
      <c r="D10" s="211">
        <v>261374</v>
      </c>
      <c r="E10" s="71">
        <v>98700</v>
      </c>
      <c r="F10" s="73"/>
      <c r="G10" s="20">
        <f t="shared" si="0"/>
        <v>31850</v>
      </c>
      <c r="H10" s="17">
        <f t="shared" si="1"/>
        <v>98700</v>
      </c>
      <c r="J10" s="89">
        <v>8330</v>
      </c>
      <c r="K10" s="127">
        <v>80710</v>
      </c>
      <c r="L10" s="130">
        <v>9660</v>
      </c>
      <c r="M10" s="126"/>
    </row>
    <row r="11" spans="2:13">
      <c r="B11" s="80" t="s">
        <v>255</v>
      </c>
      <c r="C11" s="74">
        <v>280293</v>
      </c>
      <c r="D11" s="211">
        <v>250365</v>
      </c>
      <c r="E11" s="71">
        <v>83160</v>
      </c>
      <c r="F11" s="73"/>
      <c r="G11" s="20">
        <f t="shared" si="0"/>
        <v>29928</v>
      </c>
      <c r="H11" s="19">
        <f>+E11-F11</f>
        <v>83160</v>
      </c>
      <c r="I11" s="19"/>
      <c r="J11" s="89">
        <v>7350</v>
      </c>
      <c r="K11" s="127">
        <v>67130</v>
      </c>
      <c r="L11" s="130">
        <v>8680</v>
      </c>
      <c r="M11" s="126"/>
    </row>
    <row r="12" spans="2:13">
      <c r="B12" s="80" t="s">
        <v>256</v>
      </c>
      <c r="C12" s="74">
        <v>219207</v>
      </c>
      <c r="D12" s="211">
        <v>197904</v>
      </c>
      <c r="E12" s="71">
        <v>66570</v>
      </c>
      <c r="F12" s="73"/>
      <c r="G12" s="20">
        <f t="shared" si="0"/>
        <v>21303</v>
      </c>
      <c r="H12" s="19">
        <f t="shared" ref="H12:H14" si="2">+E12-F12</f>
        <v>66570</v>
      </c>
      <c r="J12" s="89">
        <v>1960</v>
      </c>
      <c r="K12" s="128">
        <v>5600</v>
      </c>
      <c r="L12" s="131">
        <v>840</v>
      </c>
      <c r="M12" s="125"/>
    </row>
    <row r="13" spans="2:13">
      <c r="B13" s="80" t="s">
        <v>257</v>
      </c>
      <c r="C13" s="74">
        <v>132174</v>
      </c>
      <c r="D13" s="211">
        <v>119715</v>
      </c>
      <c r="E13" s="71">
        <v>40390</v>
      </c>
      <c r="F13" s="73"/>
      <c r="G13" s="20">
        <f t="shared" si="0"/>
        <v>12459</v>
      </c>
      <c r="H13" s="19">
        <f t="shared" si="2"/>
        <v>40390</v>
      </c>
      <c r="J13" s="89">
        <v>8610</v>
      </c>
      <c r="K13" s="127">
        <v>25900</v>
      </c>
      <c r="L13" s="130">
        <v>5880</v>
      </c>
      <c r="M13" s="126"/>
    </row>
    <row r="14" spans="2:13" ht="16.5" thickBot="1">
      <c r="B14" s="80" t="s">
        <v>258</v>
      </c>
      <c r="C14" s="74">
        <v>56688</v>
      </c>
      <c r="D14" s="211">
        <v>63099</v>
      </c>
      <c r="E14" s="71">
        <v>21770</v>
      </c>
      <c r="F14" s="73"/>
      <c r="G14" s="20">
        <f t="shared" si="0"/>
        <v>-6411</v>
      </c>
      <c r="H14" s="19">
        <f t="shared" si="2"/>
        <v>21770</v>
      </c>
      <c r="J14" s="89">
        <v>3850</v>
      </c>
      <c r="K14" s="127">
        <v>12740</v>
      </c>
      <c r="L14" s="132">
        <v>5180</v>
      </c>
      <c r="M14" s="126"/>
    </row>
    <row r="15" spans="2:13">
      <c r="B15" s="21"/>
      <c r="C15" s="122">
        <f>SUM(C3:C14)</f>
        <v>1837637</v>
      </c>
      <c r="D15" s="122">
        <f>SUM(D3:D14)</f>
        <v>1927851</v>
      </c>
      <c r="E15" s="123">
        <f>SUM(E3:E14)</f>
        <v>730800</v>
      </c>
      <c r="F15" s="123">
        <f>SUM(F3:F14)</f>
        <v>335264</v>
      </c>
      <c r="M15" s="126"/>
    </row>
    <row r="18" spans="3:3">
      <c r="C18" s="18"/>
    </row>
    <row r="19" spans="3:3">
      <c r="C19" s="18"/>
    </row>
    <row r="20" spans="3:3" ht="15.75" customHeight="1"/>
  </sheetData>
  <mergeCells count="2">
    <mergeCell ref="C1:D1"/>
    <mergeCell ref="E1:F1"/>
  </mergeCells>
  <pageMargins left="0.11811023622047245" right="0.11811023622047245" top="0.15748031496062992" bottom="0" header="0.31496062992125984" footer="0.31496062992125984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8"/>
  <sheetViews>
    <sheetView view="pageBreakPreview" zoomScaleNormal="100" zoomScaleSheetLayoutView="100" workbookViewId="0">
      <selection activeCell="C4" sqref="C4"/>
    </sheetView>
  </sheetViews>
  <sheetFormatPr baseColWidth="10" defaultColWidth="10.875" defaultRowHeight="15.75"/>
  <cols>
    <col min="1" max="1" width="29.375" customWidth="1"/>
    <col min="2" max="2" width="37.25" customWidth="1"/>
    <col min="3" max="3" width="53.125" customWidth="1"/>
    <col min="4" max="4" width="37.25" customWidth="1"/>
    <col min="5" max="5" width="3.875" customWidth="1"/>
    <col min="6" max="10" width="1.875" customWidth="1"/>
    <col min="11" max="11" width="3.875" customWidth="1"/>
    <col min="12" max="15" width="2.875" customWidth="1"/>
    <col min="16" max="16" width="4.875" customWidth="1"/>
    <col min="17" max="30" width="2.875" customWidth="1"/>
    <col min="31" max="61" width="3.875" customWidth="1"/>
    <col min="62" max="76" width="4.875" customWidth="1"/>
    <col min="77" max="77" width="10" customWidth="1"/>
    <col min="78" max="78" width="41.125" bestFit="1" customWidth="1"/>
    <col min="79" max="79" width="3.875" customWidth="1"/>
    <col min="80" max="80" width="4.875" customWidth="1"/>
    <col min="81" max="81" width="3.875" customWidth="1"/>
    <col min="82" max="86" width="1.875" customWidth="1"/>
    <col min="87" max="87" width="3.875" customWidth="1"/>
    <col min="88" max="90" width="2.875" customWidth="1"/>
    <col min="91" max="91" width="3.875" customWidth="1"/>
    <col min="92" max="93" width="4.875" customWidth="1"/>
    <col min="94" max="95" width="2.875" customWidth="1"/>
    <col min="96" max="97" width="3.875" customWidth="1"/>
    <col min="98" max="98" width="4.875" customWidth="1"/>
    <col min="99" max="101" width="3.875" customWidth="1"/>
    <col min="102" max="104" width="2.875" customWidth="1"/>
    <col min="105" max="112" width="3.875" customWidth="1"/>
    <col min="113" max="113" width="4.875" customWidth="1"/>
    <col min="114" max="128" width="3.875" customWidth="1"/>
    <col min="129" max="129" width="4.875" customWidth="1"/>
    <col min="130" max="134" width="3.875" customWidth="1"/>
    <col min="135" max="135" width="4.875" customWidth="1"/>
    <col min="136" max="137" width="3.875" customWidth="1"/>
    <col min="138" max="149" width="4.875" customWidth="1"/>
    <col min="150" max="152" width="5.875" customWidth="1"/>
    <col min="153" max="153" width="10" customWidth="1"/>
    <col min="154" max="154" width="31.375" bestFit="1" customWidth="1"/>
    <col min="155" max="155" width="45.875" bestFit="1" customWidth="1"/>
  </cols>
  <sheetData>
    <row r="1" spans="1:2">
      <c r="A1" s="3" t="s">
        <v>11</v>
      </c>
      <c r="B1" t="s">
        <v>236</v>
      </c>
    </row>
    <row r="3" spans="1:2">
      <c r="A3" s="3" t="s">
        <v>13</v>
      </c>
      <c r="B3" t="s">
        <v>219</v>
      </c>
    </row>
    <row r="4" spans="1:2">
      <c r="A4" s="4" t="s">
        <v>4</v>
      </c>
      <c r="B4" s="5">
        <v>149675.09999999998</v>
      </c>
    </row>
    <row r="5" spans="1:2">
      <c r="A5" s="4" t="s">
        <v>215</v>
      </c>
      <c r="B5" s="5">
        <v>17357.889999999992</v>
      </c>
    </row>
    <row r="6" spans="1:2">
      <c r="A6" s="4" t="s">
        <v>218</v>
      </c>
      <c r="B6" s="5">
        <v>7966.5954200000015</v>
      </c>
    </row>
    <row r="7" spans="1:2">
      <c r="A7" s="4" t="s">
        <v>217</v>
      </c>
      <c r="B7" s="5">
        <v>9840.422600000009</v>
      </c>
    </row>
    <row r="8" spans="1:2">
      <c r="A8" s="4" t="s">
        <v>214</v>
      </c>
      <c r="B8" s="5">
        <v>6124.3049999999994</v>
      </c>
    </row>
    <row r="9" spans="1:2">
      <c r="A9" s="4" t="s">
        <v>259</v>
      </c>
      <c r="B9" s="5"/>
    </row>
    <row r="10" spans="1:2">
      <c r="A10" s="4" t="s">
        <v>14</v>
      </c>
      <c r="B10" s="5">
        <v>190964.31301999997</v>
      </c>
    </row>
    <row r="23" spans="1:4">
      <c r="A23" s="3" t="s">
        <v>11</v>
      </c>
      <c r="B23" t="s">
        <v>236</v>
      </c>
    </row>
    <row r="25" spans="1:4">
      <c r="A25" s="3" t="s">
        <v>13</v>
      </c>
      <c r="B25" t="s">
        <v>261</v>
      </c>
      <c r="C25" t="s">
        <v>260</v>
      </c>
      <c r="D25" t="s">
        <v>237</v>
      </c>
    </row>
    <row r="26" spans="1:4">
      <c r="A26" s="4" t="s">
        <v>230</v>
      </c>
      <c r="B26" s="5">
        <v>22</v>
      </c>
      <c r="C26" s="16">
        <v>8360</v>
      </c>
      <c r="D26" s="16">
        <v>40646.32</v>
      </c>
    </row>
    <row r="27" spans="1:4">
      <c r="A27" s="4" t="s">
        <v>232</v>
      </c>
      <c r="B27" s="5">
        <v>11</v>
      </c>
      <c r="C27" s="16">
        <v>7625</v>
      </c>
      <c r="D27" s="16">
        <v>25833.5</v>
      </c>
    </row>
    <row r="28" spans="1:4">
      <c r="A28" s="4" t="s">
        <v>233</v>
      </c>
      <c r="B28" s="5">
        <v>9</v>
      </c>
      <c r="C28" s="16">
        <v>7145</v>
      </c>
      <c r="D28" s="16">
        <v>22325.599999999999</v>
      </c>
    </row>
    <row r="29" spans="1:4">
      <c r="A29" s="4" t="s">
        <v>228</v>
      </c>
      <c r="B29" s="5">
        <v>7</v>
      </c>
      <c r="C29" s="16">
        <v>8360</v>
      </c>
      <c r="D29" s="16">
        <v>19194.559999999998</v>
      </c>
    </row>
    <row r="30" spans="1:4">
      <c r="A30" s="4" t="s">
        <v>69</v>
      </c>
      <c r="B30" s="5">
        <v>10</v>
      </c>
      <c r="C30" s="16">
        <v>3833.3333333333335</v>
      </c>
      <c r="D30" s="16">
        <v>10689</v>
      </c>
    </row>
    <row r="31" spans="1:4">
      <c r="A31" s="4" t="s">
        <v>64</v>
      </c>
      <c r="B31" s="5">
        <v>342</v>
      </c>
      <c r="C31" s="16">
        <v>144.40425531914894</v>
      </c>
      <c r="D31" s="16">
        <v>9705.0190000000021</v>
      </c>
    </row>
    <row r="32" spans="1:4">
      <c r="A32" s="4" t="s">
        <v>225</v>
      </c>
      <c r="B32" s="5">
        <v>775</v>
      </c>
      <c r="C32" s="16">
        <v>31.746153846153845</v>
      </c>
      <c r="D32" s="16">
        <v>6105.5609999999988</v>
      </c>
    </row>
    <row r="33" spans="1:4">
      <c r="A33" s="4" t="s">
        <v>227</v>
      </c>
      <c r="B33" s="5">
        <v>2</v>
      </c>
      <c r="C33" s="16">
        <v>8360</v>
      </c>
      <c r="D33" s="16">
        <v>5149.76</v>
      </c>
    </row>
    <row r="34" spans="1:4">
      <c r="A34" s="4" t="s">
        <v>235</v>
      </c>
      <c r="B34" s="5">
        <v>5</v>
      </c>
      <c r="C34" s="16">
        <v>3300</v>
      </c>
      <c r="D34" s="16">
        <v>5082</v>
      </c>
    </row>
    <row r="35" spans="1:4">
      <c r="A35" s="4" t="s">
        <v>234</v>
      </c>
      <c r="B35" s="5">
        <v>8</v>
      </c>
      <c r="C35" s="16">
        <v>2090</v>
      </c>
      <c r="D35" s="16">
        <v>4781.920000000001</v>
      </c>
    </row>
    <row r="36" spans="1:4">
      <c r="A36" s="4" t="s">
        <v>60</v>
      </c>
      <c r="B36" s="5">
        <v>8</v>
      </c>
      <c r="C36" s="16">
        <v>887.5</v>
      </c>
      <c r="D36" s="16">
        <v>3748.8</v>
      </c>
    </row>
    <row r="37" spans="1:4">
      <c r="A37" s="4" t="s">
        <v>59</v>
      </c>
      <c r="B37" s="5">
        <v>6</v>
      </c>
      <c r="C37" s="16">
        <v>927</v>
      </c>
      <c r="D37" s="16">
        <v>3748.44</v>
      </c>
    </row>
    <row r="38" spans="1:4">
      <c r="A38" s="4" t="s">
        <v>62</v>
      </c>
      <c r="B38" s="5">
        <v>6</v>
      </c>
      <c r="C38" s="16">
        <v>2200</v>
      </c>
      <c r="D38" s="16">
        <v>3194.4</v>
      </c>
    </row>
    <row r="39" spans="1:4">
      <c r="A39" s="4" t="s">
        <v>56</v>
      </c>
      <c r="B39" s="5">
        <v>4</v>
      </c>
      <c r="C39" s="16">
        <v>2640</v>
      </c>
      <c r="D39" s="16">
        <v>3020.16</v>
      </c>
    </row>
    <row r="40" spans="1:4">
      <c r="A40" s="4" t="s">
        <v>72</v>
      </c>
      <c r="B40" s="5">
        <v>2</v>
      </c>
      <c r="C40" s="16">
        <v>5500</v>
      </c>
      <c r="D40" s="16">
        <v>2904</v>
      </c>
    </row>
    <row r="41" spans="1:4">
      <c r="A41" s="4" t="s">
        <v>272</v>
      </c>
      <c r="B41" s="5">
        <v>3</v>
      </c>
      <c r="C41" s="16">
        <v>1296</v>
      </c>
      <c r="D41" s="16">
        <v>2799.36</v>
      </c>
    </row>
    <row r="42" spans="1:4">
      <c r="A42" s="4" t="s">
        <v>271</v>
      </c>
      <c r="B42" s="5">
        <v>3</v>
      </c>
      <c r="C42" s="16">
        <v>1296</v>
      </c>
      <c r="D42" s="16">
        <v>2799.36</v>
      </c>
    </row>
    <row r="43" spans="1:4">
      <c r="A43" s="4" t="s">
        <v>53</v>
      </c>
      <c r="B43" s="5">
        <v>22</v>
      </c>
      <c r="C43" s="16">
        <v>523.05882352941171</v>
      </c>
      <c r="D43" s="16">
        <v>2732.5470000000005</v>
      </c>
    </row>
    <row r="44" spans="1:4">
      <c r="A44" s="4" t="s">
        <v>229</v>
      </c>
      <c r="B44" s="5">
        <v>1</v>
      </c>
      <c r="C44" s="16">
        <v>8360</v>
      </c>
      <c r="D44" s="16">
        <v>2574.88</v>
      </c>
    </row>
    <row r="45" spans="1:4">
      <c r="A45" s="4" t="s">
        <v>201</v>
      </c>
      <c r="B45" s="5">
        <v>2</v>
      </c>
      <c r="C45" s="16">
        <v>3300</v>
      </c>
      <c r="D45" s="16">
        <v>2105.4</v>
      </c>
    </row>
    <row r="46" spans="1:4">
      <c r="A46" s="4" t="s">
        <v>226</v>
      </c>
      <c r="B46" s="5">
        <v>46</v>
      </c>
      <c r="C46" s="16">
        <v>222.72272727272727</v>
      </c>
      <c r="D46" s="16">
        <v>1970.6775999999991</v>
      </c>
    </row>
    <row r="47" spans="1:4">
      <c r="A47" s="4" t="s">
        <v>55</v>
      </c>
      <c r="B47" s="5">
        <v>2</v>
      </c>
      <c r="C47" s="16">
        <v>3300</v>
      </c>
      <c r="D47" s="16">
        <v>1887.6</v>
      </c>
    </row>
    <row r="48" spans="1:4">
      <c r="A48" s="4" t="s">
        <v>57</v>
      </c>
      <c r="B48" s="5">
        <v>9</v>
      </c>
      <c r="C48" s="16">
        <v>1750</v>
      </c>
      <c r="D48" s="16">
        <v>1526.7000000000003</v>
      </c>
    </row>
    <row r="49" spans="1:4">
      <c r="A49" s="4" t="s">
        <v>206</v>
      </c>
      <c r="B49" s="5">
        <v>3</v>
      </c>
      <c r="C49" s="16">
        <v>854.66666666666663</v>
      </c>
      <c r="D49" s="16">
        <v>1222.4640000000002</v>
      </c>
    </row>
    <row r="50" spans="1:4">
      <c r="A50" s="4" t="s">
        <v>123</v>
      </c>
      <c r="B50" s="5">
        <v>7</v>
      </c>
      <c r="C50" s="16">
        <v>485</v>
      </c>
      <c r="D50" s="16">
        <v>714.01599999999996</v>
      </c>
    </row>
    <row r="51" spans="1:4">
      <c r="A51" s="4" t="s">
        <v>162</v>
      </c>
      <c r="B51" s="5">
        <v>1</v>
      </c>
      <c r="C51" s="16">
        <v>1200</v>
      </c>
      <c r="D51" s="16">
        <v>633.6</v>
      </c>
    </row>
    <row r="52" spans="1:4">
      <c r="A52" s="4" t="s">
        <v>73</v>
      </c>
      <c r="B52" s="5">
        <v>2</v>
      </c>
      <c r="C52" s="16">
        <v>1150</v>
      </c>
      <c r="D52" s="16">
        <v>506</v>
      </c>
    </row>
    <row r="53" spans="1:4">
      <c r="A53" s="4" t="s">
        <v>70</v>
      </c>
      <c r="B53" s="5">
        <v>3</v>
      </c>
      <c r="C53" s="16">
        <v>273</v>
      </c>
      <c r="D53" s="16">
        <v>432.43200000000002</v>
      </c>
    </row>
    <row r="54" spans="1:4">
      <c r="A54" s="4" t="s">
        <v>211</v>
      </c>
      <c r="B54" s="5">
        <v>8</v>
      </c>
      <c r="C54" s="16">
        <v>92.142857142857139</v>
      </c>
      <c r="D54" s="16">
        <v>388.08</v>
      </c>
    </row>
    <row r="55" spans="1:4">
      <c r="A55" s="4" t="s">
        <v>58</v>
      </c>
      <c r="B55" s="5">
        <v>10</v>
      </c>
      <c r="C55" s="16">
        <v>819</v>
      </c>
      <c r="D55" s="16">
        <v>340.59000000000003</v>
      </c>
    </row>
    <row r="56" spans="1:4">
      <c r="A56" s="4" t="s">
        <v>71</v>
      </c>
      <c r="B56" s="5">
        <v>2</v>
      </c>
      <c r="C56" s="16">
        <v>300</v>
      </c>
      <c r="D56" s="16">
        <v>316.8</v>
      </c>
    </row>
    <row r="57" spans="1:4">
      <c r="A57" s="4" t="s">
        <v>231</v>
      </c>
      <c r="B57" s="5">
        <v>1</v>
      </c>
      <c r="C57" s="16">
        <v>1000</v>
      </c>
      <c r="D57" s="16">
        <v>286</v>
      </c>
    </row>
    <row r="58" spans="1:4">
      <c r="A58" s="4" t="s">
        <v>186</v>
      </c>
      <c r="B58" s="5">
        <v>11</v>
      </c>
      <c r="C58" s="16">
        <v>52.571428571428569</v>
      </c>
      <c r="D58" s="16">
        <v>273.108</v>
      </c>
    </row>
    <row r="59" spans="1:4">
      <c r="A59" s="4" t="s">
        <v>185</v>
      </c>
      <c r="B59" s="5">
        <v>8</v>
      </c>
      <c r="C59" s="16">
        <v>120</v>
      </c>
      <c r="D59" s="16">
        <v>229.68000000000004</v>
      </c>
    </row>
    <row r="60" spans="1:4">
      <c r="A60" s="4" t="s">
        <v>74</v>
      </c>
      <c r="B60" s="5">
        <v>1</v>
      </c>
      <c r="C60" s="16">
        <v>333</v>
      </c>
      <c r="D60" s="16">
        <v>175.82400000000001</v>
      </c>
    </row>
    <row r="61" spans="1:4">
      <c r="A61" s="4" t="s">
        <v>212</v>
      </c>
      <c r="B61" s="5">
        <v>1</v>
      </c>
      <c r="C61" s="16">
        <v>635</v>
      </c>
      <c r="D61" s="16">
        <v>153.66999999999999</v>
      </c>
    </row>
    <row r="62" spans="1:4">
      <c r="A62" s="4" t="s">
        <v>220</v>
      </c>
      <c r="B62" s="5">
        <v>3</v>
      </c>
      <c r="C62" s="16">
        <v>286</v>
      </c>
      <c r="D62" s="16">
        <v>125.84</v>
      </c>
    </row>
    <row r="63" spans="1:4">
      <c r="A63" s="4" t="s">
        <v>54</v>
      </c>
      <c r="B63" s="5">
        <v>2</v>
      </c>
      <c r="C63" s="16">
        <v>325</v>
      </c>
      <c r="D63" s="16">
        <v>107.25</v>
      </c>
    </row>
    <row r="64" spans="1:4">
      <c r="A64" s="4" t="s">
        <v>75</v>
      </c>
      <c r="B64" s="5">
        <v>1</v>
      </c>
      <c r="C64" s="16">
        <v>200</v>
      </c>
      <c r="D64" s="16">
        <v>105.6</v>
      </c>
    </row>
    <row r="65" spans="1:4">
      <c r="A65" s="4" t="s">
        <v>200</v>
      </c>
      <c r="B65" s="5">
        <v>3</v>
      </c>
      <c r="C65" s="16">
        <v>45</v>
      </c>
      <c r="D65" s="16">
        <v>71.28</v>
      </c>
    </row>
    <row r="66" spans="1:4">
      <c r="A66" s="4" t="s">
        <v>148</v>
      </c>
      <c r="B66" s="5">
        <v>10</v>
      </c>
      <c r="C66" s="16">
        <v>100</v>
      </c>
      <c r="D66" s="16">
        <v>66</v>
      </c>
    </row>
    <row r="67" spans="1:4">
      <c r="A67" s="4" t="s">
        <v>222</v>
      </c>
      <c r="B67" s="5">
        <v>1</v>
      </c>
      <c r="C67" s="16">
        <v>20000</v>
      </c>
      <c r="D67" s="16">
        <v>60</v>
      </c>
    </row>
    <row r="68" spans="1:4">
      <c r="A68" s="4" t="s">
        <v>223</v>
      </c>
      <c r="B68" s="5">
        <v>1</v>
      </c>
      <c r="C68" s="16">
        <v>17660</v>
      </c>
      <c r="D68" s="16">
        <v>52.98</v>
      </c>
    </row>
    <row r="69" spans="1:4">
      <c r="A69" s="4" t="s">
        <v>61</v>
      </c>
      <c r="B69" s="5">
        <v>10</v>
      </c>
      <c r="C69" s="16">
        <v>15</v>
      </c>
      <c r="D69" s="16">
        <v>33</v>
      </c>
    </row>
    <row r="70" spans="1:4">
      <c r="A70" s="4" t="s">
        <v>65</v>
      </c>
      <c r="B70" s="5">
        <v>1</v>
      </c>
      <c r="C70" s="16">
        <v>286</v>
      </c>
      <c r="D70" s="16">
        <v>31.46</v>
      </c>
    </row>
    <row r="71" spans="1:4">
      <c r="A71" s="4" t="s">
        <v>263</v>
      </c>
      <c r="B71" s="5">
        <v>1</v>
      </c>
      <c r="C71" s="16">
        <v>6072</v>
      </c>
      <c r="D71" s="16">
        <v>30.36</v>
      </c>
    </row>
    <row r="72" spans="1:4">
      <c r="A72" s="4" t="s">
        <v>63</v>
      </c>
      <c r="B72" s="5">
        <v>1</v>
      </c>
      <c r="C72" s="16">
        <v>240</v>
      </c>
      <c r="D72" s="16">
        <v>26.4</v>
      </c>
    </row>
    <row r="73" spans="1:4">
      <c r="A73" s="4" t="s">
        <v>147</v>
      </c>
      <c r="B73" s="5">
        <v>10</v>
      </c>
      <c r="C73" s="16">
        <v>30</v>
      </c>
      <c r="D73" s="16">
        <v>19.8</v>
      </c>
    </row>
    <row r="74" spans="1:4">
      <c r="A74" s="4" t="s">
        <v>134</v>
      </c>
      <c r="B74" s="5">
        <v>3</v>
      </c>
      <c r="C74" s="16">
        <v>1500</v>
      </c>
      <c r="D74" s="16">
        <v>9</v>
      </c>
    </row>
    <row r="75" spans="1:4">
      <c r="A75" s="4" t="s">
        <v>224</v>
      </c>
      <c r="B75" s="5">
        <v>1</v>
      </c>
      <c r="C75" s="16">
        <v>2640</v>
      </c>
      <c r="D75" s="16">
        <v>7.92</v>
      </c>
    </row>
    <row r="76" spans="1:4">
      <c r="A76" s="4" t="s">
        <v>141</v>
      </c>
      <c r="B76" s="5">
        <v>1</v>
      </c>
      <c r="C76" s="16">
        <v>1500</v>
      </c>
      <c r="D76" s="16">
        <v>6</v>
      </c>
    </row>
    <row r="77" spans="1:4">
      <c r="A77" s="4" t="s">
        <v>146</v>
      </c>
      <c r="B77" s="5">
        <v>10</v>
      </c>
      <c r="C77" s="16">
        <v>6</v>
      </c>
      <c r="D77" s="16">
        <v>3.96</v>
      </c>
    </row>
    <row r="78" spans="1:4">
      <c r="A78" s="4" t="s">
        <v>135</v>
      </c>
      <c r="B78" s="5">
        <v>1</v>
      </c>
      <c r="C78" s="16">
        <v>3000</v>
      </c>
      <c r="D78" s="16">
        <v>3</v>
      </c>
    </row>
    <row r="79" spans="1:4">
      <c r="A79" s="4" t="s">
        <v>161</v>
      </c>
      <c r="B79" s="5">
        <v>1</v>
      </c>
      <c r="C79" s="16">
        <v>3</v>
      </c>
      <c r="D79" s="16">
        <v>1.5840000000000001</v>
      </c>
    </row>
    <row r="80" spans="1:4">
      <c r="A80" s="4" t="s">
        <v>139</v>
      </c>
      <c r="B80" s="5">
        <v>1</v>
      </c>
      <c r="C80" s="16">
        <v>750</v>
      </c>
      <c r="D80" s="16">
        <v>1.5</v>
      </c>
    </row>
    <row r="81" spans="1:4">
      <c r="A81" s="4" t="s">
        <v>137</v>
      </c>
      <c r="B81" s="5">
        <v>2</v>
      </c>
      <c r="C81" s="16">
        <v>686</v>
      </c>
      <c r="D81" s="16">
        <v>1.3720000000000001</v>
      </c>
    </row>
    <row r="82" spans="1:4">
      <c r="A82" s="4" t="s">
        <v>144</v>
      </c>
      <c r="B82" s="5">
        <v>1</v>
      </c>
      <c r="C82" s="16">
        <v>750</v>
      </c>
      <c r="D82" s="16">
        <v>0.75</v>
      </c>
    </row>
    <row r="83" spans="1:4">
      <c r="A83" s="4" t="s">
        <v>142</v>
      </c>
      <c r="B83" s="5">
        <v>1</v>
      </c>
      <c r="C83" s="16">
        <v>550</v>
      </c>
      <c r="D83" s="16">
        <v>0.55000000000000004</v>
      </c>
    </row>
    <row r="84" spans="1:4">
      <c r="A84" s="4" t="s">
        <v>143</v>
      </c>
      <c r="B84" s="5">
        <v>1</v>
      </c>
      <c r="C84" s="16">
        <v>550</v>
      </c>
      <c r="D84" s="16">
        <v>0.55000000000000004</v>
      </c>
    </row>
    <row r="85" spans="1:4">
      <c r="A85" s="4" t="s">
        <v>136</v>
      </c>
      <c r="B85" s="5">
        <v>1</v>
      </c>
      <c r="C85" s="16">
        <v>2</v>
      </c>
      <c r="D85" s="16">
        <v>0.17599999999999999</v>
      </c>
    </row>
    <row r="86" spans="1:4">
      <c r="A86" s="4" t="s">
        <v>164</v>
      </c>
      <c r="B86" s="5">
        <v>1</v>
      </c>
      <c r="C86" s="16">
        <v>15</v>
      </c>
      <c r="D86" s="16">
        <v>4.4999999999999998E-2</v>
      </c>
    </row>
    <row r="87" spans="1:4">
      <c r="A87" s="4" t="s">
        <v>138</v>
      </c>
      <c r="B87" s="5">
        <v>1</v>
      </c>
      <c r="C87" s="16">
        <v>7.2</v>
      </c>
      <c r="D87" s="16">
        <v>2.8799999999999999E-2</v>
      </c>
    </row>
    <row r="88" spans="1:4">
      <c r="A88" s="4" t="s">
        <v>163</v>
      </c>
      <c r="B88" s="5">
        <v>1</v>
      </c>
      <c r="C88" s="16">
        <v>7</v>
      </c>
      <c r="D88" s="16">
        <v>2.1000000000000001E-2</v>
      </c>
    </row>
    <row r="89" spans="1:4">
      <c r="A89" s="4" t="s">
        <v>145</v>
      </c>
      <c r="B89" s="5">
        <v>5</v>
      </c>
      <c r="C89" s="16">
        <v>0.5</v>
      </c>
      <c r="D89" s="16">
        <v>0.02</v>
      </c>
    </row>
    <row r="90" spans="1:4">
      <c r="A90" s="4" t="s">
        <v>159</v>
      </c>
      <c r="B90" s="5">
        <v>1</v>
      </c>
      <c r="C90" s="16">
        <v>18.3</v>
      </c>
      <c r="D90" s="16">
        <v>1.83E-2</v>
      </c>
    </row>
    <row r="91" spans="1:4">
      <c r="A91" s="4" t="s">
        <v>160</v>
      </c>
      <c r="B91" s="5">
        <v>1</v>
      </c>
      <c r="C91" s="16">
        <v>12</v>
      </c>
      <c r="D91" s="16">
        <v>1.2E-2</v>
      </c>
    </row>
    <row r="92" spans="1:4">
      <c r="A92" s="4" t="s">
        <v>140</v>
      </c>
      <c r="B92" s="5">
        <v>3</v>
      </c>
      <c r="C92" s="16">
        <v>1.22</v>
      </c>
      <c r="D92" s="16">
        <v>7.3200000000000001E-3</v>
      </c>
    </row>
    <row r="93" spans="1:4">
      <c r="A93" s="4" t="s">
        <v>262</v>
      </c>
      <c r="B93" s="5"/>
      <c r="C93" s="16"/>
      <c r="D93" s="16"/>
    </row>
    <row r="94" spans="1:4">
      <c r="A94" s="4" t="s">
        <v>124</v>
      </c>
      <c r="B94" s="5">
        <v>1</v>
      </c>
      <c r="C94" s="16"/>
      <c r="D94" s="16">
        <v>0</v>
      </c>
    </row>
    <row r="95" spans="1:4">
      <c r="A95" s="4" t="s">
        <v>14</v>
      </c>
      <c r="B95" s="5">
        <v>1445</v>
      </c>
      <c r="C95" s="16">
        <v>1274.245790754258</v>
      </c>
      <c r="D95" s="16">
        <v>190964.31302000009</v>
      </c>
    </row>
    <row r="97" spans="1:2">
      <c r="A97" s="3" t="s">
        <v>11</v>
      </c>
      <c r="B97" t="s">
        <v>236</v>
      </c>
    </row>
    <row r="99" spans="1:2">
      <c r="A99" s="3" t="s">
        <v>13</v>
      </c>
      <c r="B99" t="s">
        <v>219</v>
      </c>
    </row>
    <row r="100" spans="1:2">
      <c r="A100" s="4" t="s">
        <v>122</v>
      </c>
      <c r="B100" s="5">
        <v>45963.360000000001</v>
      </c>
    </row>
    <row r="101" spans="1:2">
      <c r="A101" s="4" t="s">
        <v>68</v>
      </c>
      <c r="B101" s="5">
        <v>6747.311999999999</v>
      </c>
    </row>
    <row r="102" spans="1:2">
      <c r="A102" s="4" t="s">
        <v>273</v>
      </c>
      <c r="B102" s="5">
        <v>5598.72</v>
      </c>
    </row>
    <row r="103" spans="1:2">
      <c r="A103" s="4" t="s">
        <v>165</v>
      </c>
      <c r="B103" s="5">
        <v>5344.152</v>
      </c>
    </row>
    <row r="104" spans="1:2">
      <c r="A104" s="4" t="s">
        <v>195</v>
      </c>
      <c r="B104" s="5">
        <v>5066.16</v>
      </c>
    </row>
    <row r="105" spans="1:2">
      <c r="A105" s="4" t="s">
        <v>210</v>
      </c>
      <c r="B105" s="5">
        <v>4554.3140000000003</v>
      </c>
    </row>
    <row r="106" spans="1:2">
      <c r="A106" s="4" t="s">
        <v>168</v>
      </c>
      <c r="B106" s="5">
        <v>3463.9400000000005</v>
      </c>
    </row>
    <row r="107" spans="1:2">
      <c r="A107" s="4" t="s">
        <v>51</v>
      </c>
      <c r="B107" s="5">
        <v>3331.88</v>
      </c>
    </row>
    <row r="108" spans="1:2">
      <c r="A108" s="4" t="s">
        <v>45</v>
      </c>
      <c r="B108" s="5">
        <v>3275.6459999999997</v>
      </c>
    </row>
    <row r="109" spans="1:2">
      <c r="A109" s="4" t="s">
        <v>193</v>
      </c>
      <c r="B109" s="5">
        <v>3011.36</v>
      </c>
    </row>
    <row r="110" spans="1:2">
      <c r="A110" s="4" t="s">
        <v>194</v>
      </c>
      <c r="B110" s="5">
        <v>2856.3920000000003</v>
      </c>
    </row>
    <row r="111" spans="1:2">
      <c r="A111" s="4" t="s">
        <v>86</v>
      </c>
      <c r="B111" s="5">
        <v>2836.328</v>
      </c>
    </row>
    <row r="112" spans="1:2">
      <c r="A112" s="4" t="s">
        <v>203</v>
      </c>
      <c r="B112" s="5">
        <v>2831.6919999999996</v>
      </c>
    </row>
    <row r="113" spans="1:2">
      <c r="A113" s="4" t="s">
        <v>84</v>
      </c>
      <c r="B113" s="5">
        <v>2648.1840000000002</v>
      </c>
    </row>
    <row r="114" spans="1:2">
      <c r="A114" s="4" t="s">
        <v>83</v>
      </c>
      <c r="B114" s="5">
        <v>2648.1840000000002</v>
      </c>
    </row>
    <row r="115" spans="1:2">
      <c r="A115" s="4" t="s">
        <v>103</v>
      </c>
      <c r="B115" s="5">
        <v>2622.62</v>
      </c>
    </row>
    <row r="116" spans="1:2">
      <c r="A116" s="4" t="s">
        <v>99</v>
      </c>
      <c r="B116" s="5">
        <v>2622.62</v>
      </c>
    </row>
    <row r="117" spans="1:2">
      <c r="A117" s="4" t="s">
        <v>85</v>
      </c>
      <c r="B117" s="5">
        <v>2620.7719999999999</v>
      </c>
    </row>
    <row r="118" spans="1:2">
      <c r="A118" s="4" t="s">
        <v>181</v>
      </c>
      <c r="B118" s="5">
        <v>2484.6799999999998</v>
      </c>
    </row>
    <row r="119" spans="1:2">
      <c r="A119" s="4" t="s">
        <v>80</v>
      </c>
      <c r="B119" s="5">
        <v>2421.8040000000001</v>
      </c>
    </row>
    <row r="120" spans="1:2">
      <c r="A120" s="4" t="s">
        <v>82</v>
      </c>
      <c r="B120" s="5">
        <v>2421.8040000000001</v>
      </c>
    </row>
    <row r="121" spans="1:2">
      <c r="A121" s="4" t="s">
        <v>81</v>
      </c>
      <c r="B121" s="5">
        <v>2421.8040000000001</v>
      </c>
    </row>
    <row r="122" spans="1:2">
      <c r="A122" s="4" t="s">
        <v>79</v>
      </c>
      <c r="B122" s="5">
        <v>2421.8040000000001</v>
      </c>
    </row>
    <row r="123" spans="1:2">
      <c r="A123" s="4" t="s">
        <v>77</v>
      </c>
      <c r="B123" s="5">
        <v>2421.8040000000001</v>
      </c>
    </row>
    <row r="124" spans="1:2">
      <c r="A124" s="4" t="s">
        <v>78</v>
      </c>
      <c r="B124" s="5">
        <v>2421.8040000000001</v>
      </c>
    </row>
    <row r="125" spans="1:2">
      <c r="A125" s="4" t="s">
        <v>100</v>
      </c>
      <c r="B125" s="5">
        <v>2396.2399999999998</v>
      </c>
    </row>
    <row r="126" spans="1:2">
      <c r="A126" s="4" t="s">
        <v>98</v>
      </c>
      <c r="B126" s="5">
        <v>2396.2399999999998</v>
      </c>
    </row>
    <row r="127" spans="1:2">
      <c r="A127" s="4" t="s">
        <v>102</v>
      </c>
      <c r="B127" s="5">
        <v>2396.2399999999998</v>
      </c>
    </row>
    <row r="128" spans="1:2">
      <c r="A128" s="4" t="s">
        <v>97</v>
      </c>
      <c r="B128" s="5">
        <v>2396.2399999999998</v>
      </c>
    </row>
    <row r="129" spans="1:2">
      <c r="A129" s="4" t="s">
        <v>101</v>
      </c>
      <c r="B129" s="5">
        <v>2396.2399999999998</v>
      </c>
    </row>
    <row r="130" spans="1:2">
      <c r="A130" s="4" t="s">
        <v>46</v>
      </c>
      <c r="B130" s="5">
        <v>2341.0039999999995</v>
      </c>
    </row>
    <row r="131" spans="1:2">
      <c r="A131" s="4" t="s">
        <v>188</v>
      </c>
      <c r="B131" s="5">
        <v>2148.96</v>
      </c>
    </row>
    <row r="132" spans="1:2">
      <c r="A132" s="4" t="s">
        <v>179</v>
      </c>
      <c r="B132" s="5">
        <v>2067.34</v>
      </c>
    </row>
    <row r="133" spans="1:2">
      <c r="A133" s="4" t="s">
        <v>192</v>
      </c>
      <c r="B133" s="5">
        <v>1970.232</v>
      </c>
    </row>
    <row r="134" spans="1:2">
      <c r="A134" s="4" t="s">
        <v>180</v>
      </c>
      <c r="B134" s="5">
        <v>1912.7680000000003</v>
      </c>
    </row>
    <row r="135" spans="1:2">
      <c r="A135" s="4" t="s">
        <v>182</v>
      </c>
      <c r="B135" s="5">
        <v>1899.7</v>
      </c>
    </row>
    <row r="136" spans="1:2">
      <c r="A136" s="4" t="s">
        <v>205</v>
      </c>
      <c r="B136" s="5">
        <v>1876.6879999999999</v>
      </c>
    </row>
    <row r="137" spans="1:2">
      <c r="A137" s="4" t="s">
        <v>178</v>
      </c>
      <c r="B137" s="5">
        <v>1876.1599999999999</v>
      </c>
    </row>
    <row r="138" spans="1:2">
      <c r="A138" s="4" t="s">
        <v>191</v>
      </c>
      <c r="B138" s="5">
        <v>1873.8720000000001</v>
      </c>
    </row>
    <row r="139" spans="1:2">
      <c r="A139" s="4" t="s">
        <v>190</v>
      </c>
      <c r="B139" s="5">
        <v>1767.92</v>
      </c>
    </row>
    <row r="140" spans="1:2">
      <c r="A140" s="4" t="s">
        <v>49</v>
      </c>
      <c r="B140" s="5">
        <v>1699.8520000000001</v>
      </c>
    </row>
    <row r="141" spans="1:2">
      <c r="A141" s="4" t="s">
        <v>167</v>
      </c>
      <c r="B141" s="5">
        <v>1548.096</v>
      </c>
    </row>
    <row r="142" spans="1:2">
      <c r="A142" s="4" t="s">
        <v>196</v>
      </c>
      <c r="B142" s="5">
        <v>1540.44</v>
      </c>
    </row>
    <row r="143" spans="1:2">
      <c r="A143" s="4" t="s">
        <v>189</v>
      </c>
      <c r="B143" s="5">
        <v>1534.5</v>
      </c>
    </row>
    <row r="144" spans="1:2">
      <c r="A144" s="4" t="s">
        <v>50</v>
      </c>
      <c r="B144" s="5">
        <v>1510.08</v>
      </c>
    </row>
    <row r="145" spans="1:2">
      <c r="A145" s="4" t="s">
        <v>47</v>
      </c>
      <c r="B145" s="5">
        <v>1499.806</v>
      </c>
    </row>
    <row r="146" spans="1:2">
      <c r="A146" s="4" t="s">
        <v>204</v>
      </c>
      <c r="B146" s="5">
        <v>1485.2639999999999</v>
      </c>
    </row>
    <row r="147" spans="1:2">
      <c r="A147" s="4" t="s">
        <v>87</v>
      </c>
      <c r="B147" s="5">
        <v>1354.5840000000001</v>
      </c>
    </row>
    <row r="148" spans="1:2">
      <c r="A148" s="4" t="s">
        <v>89</v>
      </c>
      <c r="B148" s="5">
        <v>1333.3320000000001</v>
      </c>
    </row>
    <row r="149" spans="1:2">
      <c r="A149" s="4" t="s">
        <v>90</v>
      </c>
      <c r="B149" s="5">
        <v>1333.3320000000001</v>
      </c>
    </row>
    <row r="150" spans="1:2">
      <c r="A150" s="4" t="s">
        <v>88</v>
      </c>
      <c r="B150" s="5">
        <v>1333.3320000000001</v>
      </c>
    </row>
    <row r="151" spans="1:2">
      <c r="A151" s="4" t="s">
        <v>67</v>
      </c>
      <c r="B151" s="5">
        <v>1297.8240000000001</v>
      </c>
    </row>
    <row r="152" spans="1:2">
      <c r="A152" s="4" t="s">
        <v>119</v>
      </c>
      <c r="B152" s="5">
        <v>1141.1199999999999</v>
      </c>
    </row>
    <row r="153" spans="1:2">
      <c r="A153" s="4" t="s">
        <v>197</v>
      </c>
      <c r="B153" s="5">
        <v>1034.22</v>
      </c>
    </row>
    <row r="154" spans="1:2">
      <c r="A154" s="4" t="s">
        <v>91</v>
      </c>
      <c r="B154" s="5">
        <v>989.88</v>
      </c>
    </row>
    <row r="155" spans="1:2">
      <c r="A155" s="4" t="s">
        <v>175</v>
      </c>
      <c r="B155" s="5">
        <v>985.6</v>
      </c>
    </row>
    <row r="156" spans="1:2">
      <c r="A156" s="4" t="s">
        <v>173</v>
      </c>
      <c r="B156" s="5">
        <v>881.31999999999994</v>
      </c>
    </row>
    <row r="157" spans="1:2">
      <c r="A157" s="4" t="s">
        <v>174</v>
      </c>
      <c r="B157" s="5">
        <v>877.36</v>
      </c>
    </row>
    <row r="158" spans="1:2">
      <c r="A158" s="4" t="s">
        <v>177</v>
      </c>
      <c r="B158" s="5">
        <v>868.56</v>
      </c>
    </row>
    <row r="159" spans="1:2">
      <c r="A159" s="4" t="s">
        <v>105</v>
      </c>
      <c r="B159" s="5">
        <v>800.096</v>
      </c>
    </row>
    <row r="160" spans="1:2">
      <c r="A160" s="4" t="s">
        <v>48</v>
      </c>
      <c r="B160" s="5">
        <v>794.64</v>
      </c>
    </row>
    <row r="161" spans="1:2">
      <c r="A161" s="4" t="s">
        <v>169</v>
      </c>
      <c r="B161" s="5">
        <v>597.65199999999993</v>
      </c>
    </row>
    <row r="162" spans="1:2">
      <c r="A162" s="4" t="s">
        <v>172</v>
      </c>
      <c r="B162" s="5">
        <v>595.89199999999994</v>
      </c>
    </row>
    <row r="163" spans="1:2">
      <c r="A163" s="4" t="s">
        <v>170</v>
      </c>
      <c r="B163" s="5">
        <v>595.89199999999994</v>
      </c>
    </row>
    <row r="164" spans="1:2">
      <c r="A164" s="4" t="s">
        <v>171</v>
      </c>
      <c r="B164" s="5">
        <v>594.13199999999995</v>
      </c>
    </row>
    <row r="165" spans="1:2">
      <c r="A165" s="4" t="s">
        <v>153</v>
      </c>
      <c r="B165" s="5">
        <v>563.39199999999994</v>
      </c>
    </row>
    <row r="166" spans="1:2">
      <c r="A166" s="4" t="s">
        <v>128</v>
      </c>
      <c r="B166" s="5">
        <v>467.35200000000003</v>
      </c>
    </row>
    <row r="167" spans="1:2">
      <c r="A167" s="4" t="s">
        <v>131</v>
      </c>
      <c r="B167" s="5">
        <v>464.01600000000002</v>
      </c>
    </row>
    <row r="168" spans="1:2">
      <c r="A168" s="4" t="s">
        <v>198</v>
      </c>
      <c r="B168" s="5">
        <v>391.6</v>
      </c>
    </row>
    <row r="169" spans="1:2">
      <c r="A169" s="4" t="s">
        <v>125</v>
      </c>
      <c r="B169" s="5">
        <v>312.56</v>
      </c>
    </row>
    <row r="170" spans="1:2">
      <c r="A170" s="4" t="s">
        <v>221</v>
      </c>
      <c r="B170" s="5">
        <v>222.55199999999996</v>
      </c>
    </row>
    <row r="171" spans="1:2">
      <c r="A171" s="4" t="s">
        <v>184</v>
      </c>
      <c r="B171" s="5">
        <v>215.16000000000003</v>
      </c>
    </row>
    <row r="172" spans="1:2">
      <c r="A172" s="4" t="s">
        <v>120</v>
      </c>
      <c r="B172" s="5">
        <v>210.09999999999997</v>
      </c>
    </row>
    <row r="173" spans="1:2">
      <c r="A173" s="4" t="s">
        <v>111</v>
      </c>
      <c r="B173" s="5">
        <v>194.18</v>
      </c>
    </row>
    <row r="174" spans="1:2">
      <c r="A174" s="4" t="s">
        <v>112</v>
      </c>
      <c r="B174" s="5">
        <v>194.18</v>
      </c>
    </row>
    <row r="175" spans="1:2">
      <c r="A175" s="4" t="s">
        <v>113</v>
      </c>
      <c r="B175" s="5">
        <v>194.18</v>
      </c>
    </row>
    <row r="176" spans="1:2">
      <c r="A176" s="4" t="s">
        <v>108</v>
      </c>
      <c r="B176" s="5">
        <v>194.18</v>
      </c>
    </row>
    <row r="177" spans="1:2">
      <c r="A177" s="4" t="s">
        <v>107</v>
      </c>
      <c r="B177" s="5">
        <v>194.18</v>
      </c>
    </row>
    <row r="178" spans="1:2">
      <c r="A178" s="4" t="s">
        <v>110</v>
      </c>
      <c r="B178" s="5">
        <v>194.18</v>
      </c>
    </row>
    <row r="179" spans="1:2">
      <c r="A179" s="4" t="s">
        <v>109</v>
      </c>
      <c r="B179" s="5">
        <v>194.18</v>
      </c>
    </row>
    <row r="180" spans="1:2">
      <c r="A180" s="4" t="s">
        <v>106</v>
      </c>
      <c r="B180" s="5">
        <v>164.64</v>
      </c>
    </row>
    <row r="181" spans="1:2">
      <c r="A181" s="4" t="s">
        <v>132</v>
      </c>
      <c r="B181" s="5">
        <v>129.76920000000001</v>
      </c>
    </row>
    <row r="182" spans="1:2">
      <c r="A182" s="4" t="s">
        <v>115</v>
      </c>
      <c r="B182" s="5">
        <v>129.36000000000001</v>
      </c>
    </row>
    <row r="183" spans="1:2">
      <c r="A183" s="4" t="s">
        <v>116</v>
      </c>
      <c r="B183" s="5">
        <v>129.36000000000001</v>
      </c>
    </row>
    <row r="184" spans="1:2">
      <c r="A184" s="4" t="s">
        <v>126</v>
      </c>
      <c r="B184" s="5">
        <v>109.032</v>
      </c>
    </row>
    <row r="185" spans="1:2">
      <c r="A185" s="4" t="s">
        <v>93</v>
      </c>
      <c r="B185" s="5">
        <v>107.84400000000001</v>
      </c>
    </row>
    <row r="186" spans="1:2">
      <c r="A186" s="4" t="s">
        <v>117</v>
      </c>
      <c r="B186" s="5">
        <v>101.08</v>
      </c>
    </row>
    <row r="187" spans="1:2">
      <c r="A187" s="4" t="s">
        <v>114</v>
      </c>
      <c r="B187" s="5">
        <v>94.08</v>
      </c>
    </row>
    <row r="188" spans="1:2">
      <c r="A188" s="4" t="s">
        <v>156</v>
      </c>
      <c r="B188" s="5">
        <v>89.061000000000007</v>
      </c>
    </row>
    <row r="189" spans="1:2">
      <c r="A189" s="4" t="s">
        <v>94</v>
      </c>
      <c r="B189" s="5">
        <v>82.207999999999998</v>
      </c>
    </row>
    <row r="190" spans="1:2">
      <c r="A190" s="4" t="s">
        <v>52</v>
      </c>
      <c r="B190" s="5">
        <v>80.849999999999994</v>
      </c>
    </row>
    <row r="191" spans="1:2">
      <c r="A191" s="4" t="s">
        <v>129</v>
      </c>
      <c r="B191" s="5">
        <v>74.687200000000018</v>
      </c>
    </row>
    <row r="192" spans="1:2">
      <c r="A192" s="4" t="s">
        <v>95</v>
      </c>
      <c r="B192" s="5">
        <v>61.735999999999997</v>
      </c>
    </row>
    <row r="193" spans="1:2">
      <c r="A193" s="4" t="s">
        <v>127</v>
      </c>
      <c r="B193" s="5">
        <v>60.589000000000006</v>
      </c>
    </row>
    <row r="194" spans="1:2">
      <c r="A194" s="4" t="s">
        <v>133</v>
      </c>
      <c r="B194" s="5">
        <v>57.375999999999998</v>
      </c>
    </row>
    <row r="195" spans="1:2">
      <c r="A195" s="4" t="s">
        <v>155</v>
      </c>
      <c r="B195" s="5">
        <v>51.665999999999997</v>
      </c>
    </row>
    <row r="196" spans="1:2">
      <c r="A196" s="4" t="s">
        <v>199</v>
      </c>
      <c r="B196" s="5">
        <v>42.24</v>
      </c>
    </row>
    <row r="197" spans="1:2">
      <c r="A197" s="4" t="s">
        <v>154</v>
      </c>
      <c r="B197" s="5">
        <v>36.718000000000004</v>
      </c>
    </row>
    <row r="198" spans="1:2">
      <c r="A198" s="4" t="s">
        <v>183</v>
      </c>
      <c r="B198" s="5">
        <v>35.200000000000003</v>
      </c>
    </row>
    <row r="199" spans="1:2">
      <c r="A199" s="4" t="s">
        <v>150</v>
      </c>
      <c r="B199" s="5">
        <v>30.271999999999998</v>
      </c>
    </row>
    <row r="200" spans="1:2">
      <c r="A200" s="4" t="s">
        <v>121</v>
      </c>
      <c r="B200" s="5">
        <v>24.380000000000003</v>
      </c>
    </row>
    <row r="201" spans="1:2">
      <c r="A201" s="4" t="s">
        <v>130</v>
      </c>
      <c r="B201" s="5">
        <v>23.743319999999997</v>
      </c>
    </row>
    <row r="202" spans="1:2">
      <c r="A202" s="4" t="s">
        <v>209</v>
      </c>
      <c r="B202" s="5">
        <v>21.78</v>
      </c>
    </row>
    <row r="203" spans="1:2">
      <c r="A203" s="4" t="s">
        <v>208</v>
      </c>
      <c r="B203" s="5">
        <v>14.52</v>
      </c>
    </row>
    <row r="204" spans="1:2">
      <c r="A204" s="4" t="s">
        <v>96</v>
      </c>
      <c r="B204" s="5">
        <v>2.3759999999999999</v>
      </c>
    </row>
    <row r="205" spans="1:2">
      <c r="A205" s="4" t="s">
        <v>152</v>
      </c>
      <c r="B205" s="5">
        <v>1.1000000000000001</v>
      </c>
    </row>
    <row r="206" spans="1:2">
      <c r="A206" s="4" t="s">
        <v>158</v>
      </c>
      <c r="B206" s="5">
        <v>0.6090000000000001</v>
      </c>
    </row>
    <row r="207" spans="1:2">
      <c r="A207" s="4" t="s">
        <v>151</v>
      </c>
      <c r="B207" s="5">
        <v>0.2293</v>
      </c>
    </row>
    <row r="208" spans="1:2">
      <c r="A208" s="4" t="s">
        <v>157</v>
      </c>
      <c r="B208" s="5">
        <v>2.5000000000000001E-2</v>
      </c>
    </row>
    <row r="209" spans="1:2">
      <c r="A209" s="4" t="s">
        <v>14</v>
      </c>
      <c r="B209" s="5">
        <v>190964.31302000003</v>
      </c>
    </row>
    <row r="214" spans="1:2">
      <c r="A214" s="3" t="s">
        <v>13</v>
      </c>
      <c r="B214" t="s">
        <v>237</v>
      </c>
    </row>
    <row r="215" spans="1:2">
      <c r="A215" s="4" t="s">
        <v>118</v>
      </c>
      <c r="B215" s="5">
        <v>36412.028000000013</v>
      </c>
    </row>
    <row r="216" spans="1:2">
      <c r="A216" s="4" t="s">
        <v>187</v>
      </c>
      <c r="B216" s="5">
        <v>31588.964000000025</v>
      </c>
    </row>
    <row r="217" spans="1:2">
      <c r="A217" s="4" t="s">
        <v>8</v>
      </c>
      <c r="B217" s="5">
        <v>19827.192000000003</v>
      </c>
    </row>
    <row r="218" spans="1:2">
      <c r="A218" s="4" t="s">
        <v>104</v>
      </c>
      <c r="B218" s="5">
        <v>17249.803999999986</v>
      </c>
    </row>
    <row r="219" spans="1:2">
      <c r="A219" s="4" t="s">
        <v>149</v>
      </c>
      <c r="B219" s="5">
        <v>17050.509019999998</v>
      </c>
    </row>
    <row r="220" spans="1:2">
      <c r="A220" s="4" t="s">
        <v>66</v>
      </c>
      <c r="B220" s="5">
        <v>14472.377999999993</v>
      </c>
    </row>
    <row r="221" spans="1:2">
      <c r="A221" s="4" t="s">
        <v>92</v>
      </c>
      <c r="B221" s="5">
        <v>11901.880000000001</v>
      </c>
    </row>
    <row r="222" spans="1:2">
      <c r="A222" s="4" t="s">
        <v>176</v>
      </c>
      <c r="B222" s="5">
        <v>9096.604000000003</v>
      </c>
    </row>
    <row r="223" spans="1:2">
      <c r="A223" s="4" t="s">
        <v>202</v>
      </c>
      <c r="B223" s="5">
        <v>8607.2199999999993</v>
      </c>
    </row>
    <row r="224" spans="1:2">
      <c r="A224" s="4" t="s">
        <v>76</v>
      </c>
      <c r="B224" s="5">
        <v>8045.1359999999986</v>
      </c>
    </row>
    <row r="225" spans="1:2">
      <c r="A225" s="4" t="s">
        <v>207</v>
      </c>
      <c r="B225" s="5">
        <v>6193.6440000000002</v>
      </c>
    </row>
    <row r="226" spans="1:2">
      <c r="A226" s="4" t="s">
        <v>166</v>
      </c>
      <c r="B226" s="5">
        <v>5928.34</v>
      </c>
    </row>
    <row r="227" spans="1:2">
      <c r="A227" s="4" t="s">
        <v>213</v>
      </c>
      <c r="B227" s="5">
        <v>4590.6140000000005</v>
      </c>
    </row>
    <row r="228" spans="1:2">
      <c r="A228" s="4" t="s">
        <v>14</v>
      </c>
      <c r="B228" s="5">
        <v>190964.31302000003</v>
      </c>
    </row>
  </sheetData>
  <pageMargins left="0.7" right="0.7" top="0.75" bottom="0.75" header="0.3" footer="0.3"/>
  <pageSetup scale="69" orientation="landscape" r:id="rId5"/>
  <rowBreaks count="2" manualBreakCount="2">
    <brk id="21" max="16383" man="1"/>
    <brk id="95" max="17" man="1"/>
  </rowBreaks>
  <colBreaks count="1" manualBreakCount="1">
    <brk id="18" max="1048575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29" workbookViewId="0">
      <selection activeCell="B47" sqref="B47"/>
    </sheetView>
  </sheetViews>
  <sheetFormatPr baseColWidth="10" defaultRowHeight="15.75"/>
  <cols>
    <col min="1" max="1" width="14.875" customWidth="1"/>
    <col min="3" max="3" width="13.375" customWidth="1"/>
    <col min="5" max="5" width="16" customWidth="1"/>
    <col min="7" max="7" width="45.75" customWidth="1"/>
    <col min="8" max="8" width="20.25" customWidth="1"/>
  </cols>
  <sheetData>
    <row r="1" spans="1:11">
      <c r="A1" t="s">
        <v>11</v>
      </c>
      <c r="B1" t="s">
        <v>3</v>
      </c>
      <c r="C1" t="s">
        <v>2</v>
      </c>
      <c r="D1" t="s">
        <v>0</v>
      </c>
      <c r="E1" t="s">
        <v>1</v>
      </c>
      <c r="F1" t="s">
        <v>12</v>
      </c>
      <c r="G1" t="s">
        <v>6</v>
      </c>
      <c r="H1" t="s">
        <v>5</v>
      </c>
      <c r="I1" t="s">
        <v>9</v>
      </c>
      <c r="J1" t="s">
        <v>10</v>
      </c>
      <c r="K1" t="s">
        <v>7</v>
      </c>
    </row>
    <row r="2" spans="1:11">
      <c r="A2" t="s">
        <v>187</v>
      </c>
      <c r="B2" t="s">
        <v>194</v>
      </c>
      <c r="D2" t="s">
        <v>64</v>
      </c>
      <c r="E2" t="s">
        <v>216</v>
      </c>
      <c r="F2" t="s">
        <v>218</v>
      </c>
      <c r="G2">
        <v>145</v>
      </c>
      <c r="H2">
        <v>19</v>
      </c>
      <c r="I2">
        <v>12</v>
      </c>
      <c r="J2">
        <v>22</v>
      </c>
      <c r="K2">
        <v>727.32</v>
      </c>
    </row>
    <row r="3" spans="1:11">
      <c r="A3" t="s">
        <v>187</v>
      </c>
      <c r="B3" t="s">
        <v>193</v>
      </c>
      <c r="D3" t="s">
        <v>64</v>
      </c>
      <c r="E3" t="s">
        <v>216</v>
      </c>
      <c r="F3" t="s">
        <v>218</v>
      </c>
      <c r="G3">
        <v>145</v>
      </c>
      <c r="H3">
        <v>16</v>
      </c>
      <c r="I3">
        <v>8</v>
      </c>
      <c r="J3">
        <v>22</v>
      </c>
      <c r="K3">
        <v>408.32</v>
      </c>
    </row>
    <row r="4" spans="1:11">
      <c r="A4" t="s">
        <v>187</v>
      </c>
      <c r="B4" t="s">
        <v>192</v>
      </c>
      <c r="D4" t="s">
        <v>64</v>
      </c>
      <c r="E4" t="s">
        <v>216</v>
      </c>
      <c r="F4" t="s">
        <v>218</v>
      </c>
      <c r="G4">
        <v>145</v>
      </c>
      <c r="H4">
        <v>19</v>
      </c>
      <c r="I4">
        <v>12</v>
      </c>
      <c r="J4">
        <v>22</v>
      </c>
      <c r="K4">
        <v>727.32</v>
      </c>
    </row>
    <row r="5" spans="1:11">
      <c r="A5" t="s">
        <v>187</v>
      </c>
      <c r="B5" t="s">
        <v>191</v>
      </c>
      <c r="D5" t="s">
        <v>64</v>
      </c>
      <c r="E5" t="s">
        <v>216</v>
      </c>
      <c r="F5" t="s">
        <v>218</v>
      </c>
      <c r="G5">
        <v>145</v>
      </c>
      <c r="H5">
        <v>16</v>
      </c>
      <c r="I5">
        <v>12</v>
      </c>
      <c r="J5">
        <v>22</v>
      </c>
      <c r="K5">
        <v>612.48</v>
      </c>
    </row>
    <row r="6" spans="1:11">
      <c r="A6" t="s">
        <v>187</v>
      </c>
      <c r="B6" t="s">
        <v>190</v>
      </c>
      <c r="D6" t="s">
        <v>64</v>
      </c>
      <c r="E6" t="s">
        <v>216</v>
      </c>
      <c r="F6" t="s">
        <v>218</v>
      </c>
      <c r="G6">
        <v>145</v>
      </c>
      <c r="H6">
        <v>18</v>
      </c>
      <c r="I6">
        <v>10</v>
      </c>
      <c r="J6">
        <v>22</v>
      </c>
      <c r="K6">
        <v>574.20000000000005</v>
      </c>
    </row>
    <row r="7" spans="1:11">
      <c r="A7" t="s">
        <v>187</v>
      </c>
      <c r="B7" t="s">
        <v>189</v>
      </c>
      <c r="D7" t="s">
        <v>64</v>
      </c>
      <c r="E7" t="s">
        <v>216</v>
      </c>
      <c r="F7" t="s">
        <v>218</v>
      </c>
      <c r="G7">
        <v>145</v>
      </c>
      <c r="H7">
        <v>15</v>
      </c>
      <c r="I7">
        <v>10</v>
      </c>
      <c r="J7">
        <v>22</v>
      </c>
      <c r="K7">
        <v>478.5</v>
      </c>
    </row>
    <row r="8" spans="1:11">
      <c r="A8" t="s">
        <v>187</v>
      </c>
      <c r="B8" t="s">
        <v>188</v>
      </c>
      <c r="D8" t="s">
        <v>64</v>
      </c>
      <c r="E8" t="s">
        <v>216</v>
      </c>
      <c r="F8" t="s">
        <v>218</v>
      </c>
      <c r="G8">
        <v>145</v>
      </c>
      <c r="H8">
        <v>23</v>
      </c>
      <c r="I8">
        <v>12</v>
      </c>
      <c r="J8">
        <v>22</v>
      </c>
      <c r="K8">
        <v>880.44</v>
      </c>
    </row>
    <row r="9" spans="1:11">
      <c r="A9" t="s">
        <v>187</v>
      </c>
      <c r="B9" t="s">
        <v>194</v>
      </c>
      <c r="D9" t="s">
        <v>123</v>
      </c>
      <c r="E9" t="s">
        <v>216</v>
      </c>
      <c r="F9" t="s">
        <v>218</v>
      </c>
      <c r="G9">
        <v>498</v>
      </c>
      <c r="H9">
        <v>1</v>
      </c>
      <c r="I9">
        <v>12</v>
      </c>
      <c r="J9">
        <v>22</v>
      </c>
      <c r="K9">
        <v>131.47200000000001</v>
      </c>
    </row>
    <row r="10" spans="1:11">
      <c r="A10" t="s">
        <v>187</v>
      </c>
      <c r="B10" t="s">
        <v>192</v>
      </c>
      <c r="D10" t="s">
        <v>123</v>
      </c>
      <c r="E10" t="s">
        <v>216</v>
      </c>
      <c r="F10" t="s">
        <v>218</v>
      </c>
      <c r="G10">
        <v>498</v>
      </c>
      <c r="H10">
        <v>1</v>
      </c>
      <c r="I10">
        <v>12</v>
      </c>
      <c r="J10">
        <v>22</v>
      </c>
      <c r="K10">
        <v>131.47200000000001</v>
      </c>
    </row>
    <row r="11" spans="1:11">
      <c r="A11" t="s">
        <v>187</v>
      </c>
      <c r="B11" t="s">
        <v>191</v>
      </c>
      <c r="D11" t="s">
        <v>123</v>
      </c>
      <c r="E11" t="s">
        <v>216</v>
      </c>
      <c r="F11" t="s">
        <v>218</v>
      </c>
      <c r="G11">
        <v>498</v>
      </c>
      <c r="H11">
        <v>1</v>
      </c>
      <c r="I11">
        <v>12</v>
      </c>
      <c r="J11">
        <v>22</v>
      </c>
      <c r="K11">
        <v>131.47200000000001</v>
      </c>
    </row>
    <row r="12" spans="1:11">
      <c r="A12" t="s">
        <v>187</v>
      </c>
      <c r="B12" t="s">
        <v>190</v>
      </c>
      <c r="D12" t="s">
        <v>123</v>
      </c>
      <c r="E12" t="s">
        <v>216</v>
      </c>
      <c r="F12" t="s">
        <v>218</v>
      </c>
      <c r="G12">
        <v>498</v>
      </c>
      <c r="H12">
        <v>1</v>
      </c>
      <c r="I12">
        <v>10</v>
      </c>
      <c r="J12">
        <v>22</v>
      </c>
      <c r="K12">
        <v>109.56</v>
      </c>
    </row>
    <row r="13" spans="1:11">
      <c r="A13" t="s">
        <v>187</v>
      </c>
      <c r="B13" t="s">
        <v>188</v>
      </c>
      <c r="D13" t="s">
        <v>123</v>
      </c>
      <c r="E13" t="s">
        <v>216</v>
      </c>
      <c r="F13" t="s">
        <v>218</v>
      </c>
      <c r="G13">
        <v>498</v>
      </c>
      <c r="H13">
        <v>1</v>
      </c>
      <c r="I13">
        <v>10</v>
      </c>
      <c r="J13">
        <v>22</v>
      </c>
      <c r="K13">
        <v>109.56</v>
      </c>
    </row>
    <row r="14" spans="1:11">
      <c r="A14" t="s">
        <v>149</v>
      </c>
      <c r="B14" t="s">
        <v>132</v>
      </c>
      <c r="D14" t="s">
        <v>143</v>
      </c>
      <c r="E14" t="s">
        <v>216</v>
      </c>
      <c r="F14" t="s">
        <v>218</v>
      </c>
      <c r="G14">
        <v>550</v>
      </c>
      <c r="H14">
        <v>1</v>
      </c>
      <c r="I14">
        <v>1</v>
      </c>
      <c r="J14">
        <v>1</v>
      </c>
      <c r="K14">
        <v>0.55000000000000004</v>
      </c>
    </row>
    <row r="15" spans="1:11">
      <c r="A15" t="s">
        <v>149</v>
      </c>
      <c r="B15" t="s">
        <v>132</v>
      </c>
      <c r="D15" t="s">
        <v>144</v>
      </c>
      <c r="E15" t="s">
        <v>216</v>
      </c>
      <c r="F15" t="s">
        <v>218</v>
      </c>
      <c r="G15">
        <v>750</v>
      </c>
      <c r="H15">
        <v>1</v>
      </c>
      <c r="I15">
        <v>1</v>
      </c>
      <c r="J15">
        <v>1</v>
      </c>
      <c r="K15">
        <v>0.75</v>
      </c>
    </row>
    <row r="16" spans="1:11">
      <c r="A16" t="s">
        <v>149</v>
      </c>
      <c r="B16" t="s">
        <v>132</v>
      </c>
      <c r="D16" t="s">
        <v>142</v>
      </c>
      <c r="E16" t="s">
        <v>216</v>
      </c>
      <c r="F16" t="s">
        <v>218</v>
      </c>
      <c r="G16">
        <v>550</v>
      </c>
      <c r="H16">
        <v>1</v>
      </c>
      <c r="I16">
        <v>1</v>
      </c>
      <c r="J16">
        <v>1</v>
      </c>
      <c r="K16">
        <v>0.55000000000000004</v>
      </c>
    </row>
    <row r="17" spans="1:11">
      <c r="A17" t="s">
        <v>149</v>
      </c>
      <c r="B17" t="s">
        <v>130</v>
      </c>
      <c r="D17" t="s">
        <v>140</v>
      </c>
      <c r="E17" t="s">
        <v>216</v>
      </c>
      <c r="F17" t="s">
        <v>218</v>
      </c>
      <c r="G17">
        <v>1.22</v>
      </c>
      <c r="H17">
        <v>3</v>
      </c>
      <c r="I17">
        <v>2</v>
      </c>
      <c r="J17">
        <v>1</v>
      </c>
      <c r="K17">
        <v>7.3200000000000001E-3</v>
      </c>
    </row>
    <row r="18" spans="1:11">
      <c r="A18" t="s">
        <v>149</v>
      </c>
      <c r="B18" t="s">
        <v>127</v>
      </c>
      <c r="D18" t="s">
        <v>135</v>
      </c>
      <c r="E18" t="s">
        <v>216</v>
      </c>
      <c r="F18" t="s">
        <v>218</v>
      </c>
      <c r="G18">
        <v>3000</v>
      </c>
      <c r="H18">
        <v>1</v>
      </c>
      <c r="I18">
        <v>1</v>
      </c>
      <c r="J18">
        <v>1</v>
      </c>
      <c r="K18">
        <v>3</v>
      </c>
    </row>
    <row r="19" spans="1:11">
      <c r="A19" t="s">
        <v>149</v>
      </c>
      <c r="B19" t="s">
        <v>129</v>
      </c>
      <c r="D19" t="s">
        <v>137</v>
      </c>
      <c r="E19" t="s">
        <v>216</v>
      </c>
      <c r="F19" t="s">
        <v>218</v>
      </c>
      <c r="G19">
        <v>686</v>
      </c>
      <c r="H19">
        <v>1</v>
      </c>
      <c r="I19">
        <v>1</v>
      </c>
      <c r="J19">
        <v>1</v>
      </c>
      <c r="K19">
        <v>0.68600000000000005</v>
      </c>
    </row>
    <row r="20" spans="1:11">
      <c r="A20" t="s">
        <v>149</v>
      </c>
      <c r="B20" t="s">
        <v>129</v>
      </c>
      <c r="D20" t="s">
        <v>137</v>
      </c>
      <c r="E20" t="s">
        <v>216</v>
      </c>
      <c r="F20" t="s">
        <v>218</v>
      </c>
      <c r="G20">
        <v>686</v>
      </c>
      <c r="H20">
        <v>1</v>
      </c>
      <c r="I20">
        <v>1</v>
      </c>
      <c r="J20">
        <v>1</v>
      </c>
      <c r="K20">
        <v>0.68600000000000005</v>
      </c>
    </row>
    <row r="21" spans="1:11">
      <c r="A21" t="s">
        <v>149</v>
      </c>
      <c r="B21" t="s">
        <v>132</v>
      </c>
      <c r="D21" t="s">
        <v>147</v>
      </c>
      <c r="E21" t="s">
        <v>216</v>
      </c>
      <c r="F21" t="s">
        <v>218</v>
      </c>
      <c r="G21">
        <v>30</v>
      </c>
      <c r="H21">
        <v>10</v>
      </c>
      <c r="I21">
        <v>3</v>
      </c>
      <c r="J21">
        <v>22</v>
      </c>
      <c r="K21">
        <v>19.8</v>
      </c>
    </row>
    <row r="22" spans="1:11">
      <c r="A22" t="s">
        <v>149</v>
      </c>
      <c r="B22" t="s">
        <v>132</v>
      </c>
      <c r="D22" t="s">
        <v>148</v>
      </c>
      <c r="E22" t="s">
        <v>216</v>
      </c>
      <c r="F22" t="s">
        <v>218</v>
      </c>
      <c r="G22">
        <v>100</v>
      </c>
      <c r="H22">
        <v>10</v>
      </c>
      <c r="I22">
        <v>3</v>
      </c>
      <c r="J22">
        <v>22</v>
      </c>
      <c r="K22">
        <v>66</v>
      </c>
    </row>
    <row r="23" spans="1:11">
      <c r="A23" t="s">
        <v>149</v>
      </c>
      <c r="B23" t="s">
        <v>127</v>
      </c>
      <c r="D23" t="s">
        <v>134</v>
      </c>
      <c r="E23" t="s">
        <v>216</v>
      </c>
      <c r="F23" t="s">
        <v>218</v>
      </c>
      <c r="G23">
        <v>1500</v>
      </c>
      <c r="H23">
        <v>3</v>
      </c>
      <c r="I23">
        <v>2</v>
      </c>
      <c r="J23">
        <v>1</v>
      </c>
      <c r="K23">
        <v>9</v>
      </c>
    </row>
    <row r="24" spans="1:11">
      <c r="A24" t="s">
        <v>149</v>
      </c>
      <c r="B24" t="s">
        <v>130</v>
      </c>
      <c r="D24" t="s">
        <v>139</v>
      </c>
      <c r="E24" t="s">
        <v>216</v>
      </c>
      <c r="F24" t="s">
        <v>218</v>
      </c>
      <c r="G24">
        <v>750</v>
      </c>
      <c r="H24">
        <v>1</v>
      </c>
      <c r="I24">
        <v>2</v>
      </c>
      <c r="J24">
        <v>1</v>
      </c>
      <c r="K24">
        <v>1.5</v>
      </c>
    </row>
    <row r="25" spans="1:11">
      <c r="A25" t="s">
        <v>149</v>
      </c>
      <c r="B25" t="s">
        <v>158</v>
      </c>
      <c r="D25" t="s">
        <v>164</v>
      </c>
      <c r="E25" t="s">
        <v>216</v>
      </c>
      <c r="F25" t="s">
        <v>218</v>
      </c>
      <c r="G25">
        <v>15</v>
      </c>
      <c r="H25">
        <v>1</v>
      </c>
      <c r="I25">
        <v>3</v>
      </c>
      <c r="J25">
        <v>1</v>
      </c>
      <c r="K25">
        <v>4.4999999999999998E-2</v>
      </c>
    </row>
    <row r="26" spans="1:11">
      <c r="A26" t="s">
        <v>149</v>
      </c>
      <c r="B26" t="s">
        <v>130</v>
      </c>
      <c r="D26" t="s">
        <v>225</v>
      </c>
      <c r="E26" t="s">
        <v>216</v>
      </c>
      <c r="F26" t="s">
        <v>218</v>
      </c>
      <c r="G26">
        <v>54</v>
      </c>
      <c r="H26">
        <v>4</v>
      </c>
      <c r="I26">
        <v>3</v>
      </c>
      <c r="J26">
        <v>22</v>
      </c>
      <c r="K26">
        <v>14.256</v>
      </c>
    </row>
    <row r="27" spans="1:11">
      <c r="A27" t="s">
        <v>149</v>
      </c>
      <c r="B27" t="s">
        <v>151</v>
      </c>
      <c r="D27" t="s">
        <v>160</v>
      </c>
      <c r="E27" t="s">
        <v>216</v>
      </c>
      <c r="F27" t="s">
        <v>218</v>
      </c>
      <c r="G27">
        <v>12</v>
      </c>
      <c r="H27">
        <v>1</v>
      </c>
      <c r="I27">
        <v>1</v>
      </c>
      <c r="J27">
        <v>1</v>
      </c>
      <c r="K27">
        <v>1.2E-2</v>
      </c>
    </row>
    <row r="28" spans="1:11">
      <c r="A28" t="s">
        <v>149</v>
      </c>
      <c r="B28" t="s">
        <v>158</v>
      </c>
      <c r="D28" t="s">
        <v>163</v>
      </c>
      <c r="E28" t="s">
        <v>216</v>
      </c>
      <c r="F28" t="s">
        <v>218</v>
      </c>
      <c r="G28">
        <v>7</v>
      </c>
      <c r="H28">
        <v>1</v>
      </c>
      <c r="I28">
        <v>3</v>
      </c>
      <c r="J28">
        <v>1</v>
      </c>
      <c r="K28">
        <v>2.1000000000000001E-2</v>
      </c>
    </row>
    <row r="29" spans="1:11">
      <c r="A29" t="s">
        <v>149</v>
      </c>
      <c r="B29" t="s">
        <v>151</v>
      </c>
      <c r="D29" t="s">
        <v>159</v>
      </c>
      <c r="E29" t="s">
        <v>216</v>
      </c>
      <c r="F29" t="s">
        <v>218</v>
      </c>
      <c r="G29">
        <v>18.3</v>
      </c>
      <c r="H29">
        <v>1</v>
      </c>
      <c r="I29">
        <v>1</v>
      </c>
      <c r="J29">
        <v>1</v>
      </c>
      <c r="K29">
        <v>1.83E-2</v>
      </c>
    </row>
    <row r="30" spans="1:11">
      <c r="A30" t="s">
        <v>149</v>
      </c>
      <c r="B30" t="s">
        <v>129</v>
      </c>
      <c r="D30" t="s">
        <v>138</v>
      </c>
      <c r="E30" t="s">
        <v>216</v>
      </c>
      <c r="F30" t="s">
        <v>218</v>
      </c>
      <c r="G30">
        <v>7.2</v>
      </c>
      <c r="H30">
        <v>1</v>
      </c>
      <c r="I30">
        <v>4</v>
      </c>
      <c r="J30">
        <v>1</v>
      </c>
      <c r="K30">
        <v>2.8799999999999999E-2</v>
      </c>
    </row>
    <row r="31" spans="1:11">
      <c r="A31" t="s">
        <v>149</v>
      </c>
      <c r="B31" t="s">
        <v>132</v>
      </c>
      <c r="D31" t="s">
        <v>145</v>
      </c>
      <c r="E31" t="s">
        <v>216</v>
      </c>
      <c r="F31" t="s">
        <v>218</v>
      </c>
      <c r="G31">
        <v>0.5</v>
      </c>
      <c r="H31">
        <v>5</v>
      </c>
      <c r="I31">
        <v>2</v>
      </c>
      <c r="J31">
        <v>4</v>
      </c>
      <c r="K31">
        <v>0.02</v>
      </c>
    </row>
    <row r="32" spans="1:11">
      <c r="A32" t="s">
        <v>149</v>
      </c>
      <c r="B32" t="s">
        <v>132</v>
      </c>
      <c r="D32" t="s">
        <v>146</v>
      </c>
      <c r="E32" t="s">
        <v>216</v>
      </c>
      <c r="F32" t="s">
        <v>218</v>
      </c>
      <c r="G32">
        <v>6</v>
      </c>
      <c r="H32">
        <v>10</v>
      </c>
      <c r="I32">
        <v>3</v>
      </c>
      <c r="J32">
        <v>22</v>
      </c>
      <c r="K32">
        <v>3.96</v>
      </c>
    </row>
    <row r="33" spans="1:11">
      <c r="A33" t="s">
        <v>149</v>
      </c>
      <c r="B33" t="s">
        <v>130</v>
      </c>
      <c r="D33" t="s">
        <v>141</v>
      </c>
      <c r="E33" t="s">
        <v>216</v>
      </c>
      <c r="F33" t="s">
        <v>218</v>
      </c>
      <c r="G33">
        <v>1500</v>
      </c>
      <c r="H33">
        <v>1</v>
      </c>
      <c r="I33">
        <v>4</v>
      </c>
      <c r="J33">
        <v>1</v>
      </c>
      <c r="K33">
        <v>6</v>
      </c>
    </row>
    <row r="34" spans="1:11">
      <c r="A34" t="s">
        <v>149</v>
      </c>
      <c r="B34" t="s">
        <v>158</v>
      </c>
      <c r="D34" t="s">
        <v>64</v>
      </c>
      <c r="E34" t="s">
        <v>216</v>
      </c>
      <c r="F34" t="s">
        <v>218</v>
      </c>
      <c r="G34">
        <v>145</v>
      </c>
      <c r="H34">
        <v>1</v>
      </c>
      <c r="I34">
        <v>3</v>
      </c>
      <c r="J34">
        <v>1</v>
      </c>
      <c r="K34">
        <v>0.435</v>
      </c>
    </row>
    <row r="35" spans="1:11">
      <c r="A35" t="s">
        <v>149</v>
      </c>
      <c r="B35" t="s">
        <v>151</v>
      </c>
      <c r="D35" t="s">
        <v>64</v>
      </c>
      <c r="E35" t="s">
        <v>216</v>
      </c>
      <c r="F35" t="s">
        <v>218</v>
      </c>
      <c r="G35">
        <v>145</v>
      </c>
      <c r="H35">
        <v>1</v>
      </c>
      <c r="I35">
        <v>1</v>
      </c>
      <c r="J35">
        <v>1</v>
      </c>
      <c r="K35">
        <v>0.14499999999999999</v>
      </c>
    </row>
    <row r="36" spans="1:11">
      <c r="A36" t="s">
        <v>149</v>
      </c>
      <c r="B36" t="s">
        <v>130</v>
      </c>
      <c r="D36" t="s">
        <v>64</v>
      </c>
      <c r="E36" t="s">
        <v>216</v>
      </c>
      <c r="F36" t="s">
        <v>218</v>
      </c>
      <c r="G36">
        <v>145</v>
      </c>
      <c r="H36">
        <v>1</v>
      </c>
      <c r="I36">
        <v>1</v>
      </c>
      <c r="J36">
        <v>4</v>
      </c>
      <c r="K36">
        <v>0.57999999999999996</v>
      </c>
    </row>
    <row r="37" spans="1:11">
      <c r="A37" t="s">
        <v>149</v>
      </c>
      <c r="B37" t="s">
        <v>129</v>
      </c>
      <c r="D37" t="s">
        <v>64</v>
      </c>
      <c r="E37" t="s">
        <v>216</v>
      </c>
      <c r="F37" t="s">
        <v>218</v>
      </c>
      <c r="G37">
        <v>145</v>
      </c>
      <c r="H37">
        <v>7</v>
      </c>
      <c r="I37">
        <v>2</v>
      </c>
      <c r="J37">
        <v>8</v>
      </c>
      <c r="K37">
        <v>16.239999999999998</v>
      </c>
    </row>
    <row r="38" spans="1:11">
      <c r="A38" t="s">
        <v>149</v>
      </c>
      <c r="B38" t="s">
        <v>128</v>
      </c>
      <c r="D38" t="s">
        <v>64</v>
      </c>
      <c r="E38" t="s">
        <v>216</v>
      </c>
      <c r="F38" t="s">
        <v>218</v>
      </c>
      <c r="G38">
        <v>145</v>
      </c>
      <c r="H38">
        <v>30</v>
      </c>
      <c r="I38">
        <v>4</v>
      </c>
      <c r="J38">
        <v>22</v>
      </c>
      <c r="K38">
        <v>382.8</v>
      </c>
    </row>
    <row r="39" spans="1:11">
      <c r="A39" t="s">
        <v>149</v>
      </c>
      <c r="B39" t="s">
        <v>127</v>
      </c>
      <c r="D39" t="s">
        <v>64</v>
      </c>
      <c r="E39" t="s">
        <v>216</v>
      </c>
      <c r="F39" t="s">
        <v>218</v>
      </c>
      <c r="G39">
        <v>145</v>
      </c>
      <c r="H39">
        <v>1</v>
      </c>
      <c r="I39">
        <v>1</v>
      </c>
      <c r="J39">
        <v>1</v>
      </c>
      <c r="K39">
        <v>0.14499999999999999</v>
      </c>
    </row>
    <row r="40" spans="1:11">
      <c r="A40" t="s">
        <v>149</v>
      </c>
      <c r="B40" t="s">
        <v>128</v>
      </c>
      <c r="D40" t="s">
        <v>123</v>
      </c>
      <c r="E40" t="s">
        <v>216</v>
      </c>
      <c r="F40" t="s">
        <v>218</v>
      </c>
      <c r="G40">
        <v>420</v>
      </c>
      <c r="H40">
        <v>1</v>
      </c>
      <c r="I40">
        <v>3</v>
      </c>
      <c r="J40">
        <v>12</v>
      </c>
      <c r="K40">
        <v>15.12</v>
      </c>
    </row>
    <row r="41" spans="1:11">
      <c r="A41" t="s">
        <v>176</v>
      </c>
      <c r="B41" t="s">
        <v>174</v>
      </c>
      <c r="D41" t="s">
        <v>64</v>
      </c>
      <c r="E41" t="s">
        <v>216</v>
      </c>
      <c r="F41" t="s">
        <v>218</v>
      </c>
      <c r="G41">
        <v>140</v>
      </c>
      <c r="H41">
        <v>16</v>
      </c>
      <c r="I41">
        <v>5</v>
      </c>
      <c r="J41">
        <v>22</v>
      </c>
      <c r="K41">
        <v>246.4</v>
      </c>
    </row>
    <row r="42" spans="1:11">
      <c r="A42" t="s">
        <v>176</v>
      </c>
      <c r="B42" t="s">
        <v>173</v>
      </c>
      <c r="D42" t="s">
        <v>64</v>
      </c>
      <c r="E42" t="s">
        <v>216</v>
      </c>
      <c r="F42" t="s">
        <v>218</v>
      </c>
      <c r="G42">
        <v>140</v>
      </c>
      <c r="H42">
        <v>16</v>
      </c>
      <c r="I42">
        <v>5</v>
      </c>
      <c r="J42">
        <v>22</v>
      </c>
      <c r="K42">
        <v>246.4</v>
      </c>
    </row>
    <row r="43" spans="1:11">
      <c r="A43" t="s">
        <v>118</v>
      </c>
      <c r="B43" t="s">
        <v>120</v>
      </c>
      <c r="D43" t="s">
        <v>223</v>
      </c>
      <c r="E43" t="s">
        <v>216</v>
      </c>
      <c r="F43" t="s">
        <v>218</v>
      </c>
      <c r="G43">
        <v>17660</v>
      </c>
      <c r="H43">
        <v>1</v>
      </c>
      <c r="I43">
        <v>3</v>
      </c>
      <c r="J43">
        <v>1</v>
      </c>
      <c r="K43">
        <v>52.98</v>
      </c>
    </row>
    <row r="44" spans="1:11">
      <c r="A44" t="s">
        <v>118</v>
      </c>
      <c r="B44" t="s">
        <v>120</v>
      </c>
      <c r="D44" t="s">
        <v>263</v>
      </c>
      <c r="E44" t="s">
        <v>216</v>
      </c>
      <c r="F44" t="s">
        <v>218</v>
      </c>
      <c r="G44">
        <v>6072</v>
      </c>
      <c r="H44">
        <v>1</v>
      </c>
      <c r="I44">
        <v>5</v>
      </c>
      <c r="J44">
        <v>1</v>
      </c>
      <c r="K44">
        <v>30.36</v>
      </c>
    </row>
    <row r="45" spans="1:11">
      <c r="A45" t="s">
        <v>118</v>
      </c>
      <c r="B45" t="s">
        <v>120</v>
      </c>
      <c r="D45" t="s">
        <v>222</v>
      </c>
      <c r="E45" t="s">
        <v>216</v>
      </c>
      <c r="F45" t="s">
        <v>218</v>
      </c>
      <c r="G45">
        <v>20000</v>
      </c>
      <c r="H45">
        <v>1</v>
      </c>
      <c r="I45">
        <v>3</v>
      </c>
      <c r="J45">
        <v>1</v>
      </c>
      <c r="K45">
        <v>60</v>
      </c>
    </row>
    <row r="46" spans="1:11">
      <c r="A46" t="s">
        <v>118</v>
      </c>
      <c r="B46" t="s">
        <v>125</v>
      </c>
      <c r="D46" t="s">
        <v>64</v>
      </c>
      <c r="E46" t="s">
        <v>216</v>
      </c>
      <c r="F46" t="s">
        <v>218</v>
      </c>
      <c r="G46">
        <v>145</v>
      </c>
      <c r="H46">
        <v>4</v>
      </c>
      <c r="I46">
        <v>10</v>
      </c>
      <c r="J46">
        <v>22</v>
      </c>
      <c r="K46">
        <v>127.6</v>
      </c>
    </row>
    <row r="47" spans="1:11">
      <c r="A47" t="s">
        <v>213</v>
      </c>
      <c r="B47" t="s">
        <v>210</v>
      </c>
      <c r="D47" t="s">
        <v>64</v>
      </c>
      <c r="E47" t="s">
        <v>216</v>
      </c>
      <c r="F47" t="s">
        <v>218</v>
      </c>
      <c r="G47">
        <v>142</v>
      </c>
      <c r="H47">
        <v>16</v>
      </c>
      <c r="I47">
        <v>11</v>
      </c>
      <c r="J47">
        <v>22</v>
      </c>
      <c r="K47">
        <v>549.82399999999996</v>
      </c>
    </row>
    <row r="48" spans="1:11">
      <c r="A48" t="s">
        <v>118</v>
      </c>
      <c r="B48" t="s">
        <v>119</v>
      </c>
      <c r="D48" t="s">
        <v>64</v>
      </c>
      <c r="E48" t="s">
        <v>216</v>
      </c>
      <c r="F48" t="s">
        <v>218</v>
      </c>
      <c r="G48">
        <v>145</v>
      </c>
      <c r="H48">
        <v>39</v>
      </c>
      <c r="I48">
        <v>8</v>
      </c>
      <c r="J48">
        <v>22</v>
      </c>
      <c r="K48">
        <v>995.28</v>
      </c>
    </row>
    <row r="49" spans="1:11">
      <c r="A49" t="s">
        <v>118</v>
      </c>
      <c r="B49" t="s">
        <v>119</v>
      </c>
      <c r="D49" t="s">
        <v>123</v>
      </c>
      <c r="E49" t="s">
        <v>216</v>
      </c>
      <c r="F49" t="s">
        <v>218</v>
      </c>
      <c r="G49">
        <v>485</v>
      </c>
      <c r="H49">
        <v>1</v>
      </c>
      <c r="I49">
        <v>8</v>
      </c>
      <c r="J49">
        <v>22</v>
      </c>
      <c r="K49">
        <v>85.36</v>
      </c>
    </row>
    <row r="50" spans="1:11">
      <c r="A50" t="s">
        <v>118</v>
      </c>
      <c r="B50" t="s">
        <v>121</v>
      </c>
      <c r="D50" t="s">
        <v>124</v>
      </c>
      <c r="E50" t="s">
        <v>216</v>
      </c>
      <c r="F50" t="s">
        <v>218</v>
      </c>
      <c r="H50">
        <v>1</v>
      </c>
      <c r="I50">
        <v>2</v>
      </c>
      <c r="J50">
        <v>22</v>
      </c>
      <c r="K50">
        <v>0</v>
      </c>
    </row>
    <row r="51" spans="1:11">
      <c r="A51" t="s">
        <v>118</v>
      </c>
      <c r="B51" t="s">
        <v>120</v>
      </c>
      <c r="D51" t="s">
        <v>224</v>
      </c>
      <c r="E51" t="s">
        <v>216</v>
      </c>
      <c r="F51" t="s">
        <v>218</v>
      </c>
      <c r="G51">
        <v>2640</v>
      </c>
      <c r="H51">
        <v>1</v>
      </c>
      <c r="I51">
        <v>3</v>
      </c>
      <c r="J51">
        <v>1</v>
      </c>
      <c r="K51">
        <v>7.92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workbookViewId="0">
      <selection activeCell="E13" sqref="E13"/>
    </sheetView>
  </sheetViews>
  <sheetFormatPr baseColWidth="10" defaultRowHeight="15.75"/>
  <cols>
    <col min="1" max="1" width="14.875" customWidth="1"/>
    <col min="3" max="3" width="13.375" customWidth="1"/>
    <col min="5" max="5" width="16" customWidth="1"/>
    <col min="7" max="7" width="45.75" customWidth="1"/>
    <col min="8" max="8" width="20.25" customWidth="1"/>
  </cols>
  <sheetData>
    <row r="1" spans="1:11">
      <c r="A1" t="s">
        <v>11</v>
      </c>
      <c r="B1" t="s">
        <v>3</v>
      </c>
      <c r="C1" t="s">
        <v>2</v>
      </c>
      <c r="D1" t="s">
        <v>0</v>
      </c>
      <c r="E1" t="s">
        <v>1</v>
      </c>
      <c r="F1" t="s">
        <v>12</v>
      </c>
      <c r="G1" t="s">
        <v>6</v>
      </c>
      <c r="H1" t="s">
        <v>5</v>
      </c>
      <c r="I1" t="s">
        <v>9</v>
      </c>
      <c r="J1" t="s">
        <v>10</v>
      </c>
      <c r="K1" t="s">
        <v>7</v>
      </c>
    </row>
    <row r="2" spans="1:11">
      <c r="A2" t="s">
        <v>187</v>
      </c>
      <c r="B2" t="s">
        <v>177</v>
      </c>
      <c r="D2" t="s">
        <v>234</v>
      </c>
      <c r="E2" t="s">
        <v>216</v>
      </c>
      <c r="F2" t="s">
        <v>4</v>
      </c>
      <c r="G2">
        <v>2090</v>
      </c>
      <c r="H2">
        <v>1</v>
      </c>
      <c r="I2">
        <v>12</v>
      </c>
      <c r="J2">
        <v>22</v>
      </c>
      <c r="K2">
        <v>551.76</v>
      </c>
    </row>
    <row r="3" spans="1:11">
      <c r="A3" t="s">
        <v>187</v>
      </c>
      <c r="B3" t="s">
        <v>192</v>
      </c>
      <c r="D3" t="s">
        <v>235</v>
      </c>
      <c r="E3" t="s">
        <v>216</v>
      </c>
      <c r="F3" t="s">
        <v>4</v>
      </c>
      <c r="G3">
        <v>3300</v>
      </c>
      <c r="H3">
        <v>1</v>
      </c>
      <c r="I3">
        <v>14</v>
      </c>
      <c r="J3">
        <v>22</v>
      </c>
      <c r="K3">
        <v>1016.4</v>
      </c>
    </row>
    <row r="4" spans="1:11">
      <c r="A4" t="s">
        <v>187</v>
      </c>
      <c r="B4" t="s">
        <v>191</v>
      </c>
      <c r="D4" t="s">
        <v>235</v>
      </c>
      <c r="E4" t="s">
        <v>216</v>
      </c>
      <c r="F4" t="s">
        <v>4</v>
      </c>
      <c r="G4">
        <v>3300</v>
      </c>
      <c r="H4">
        <v>1</v>
      </c>
      <c r="I4">
        <v>14</v>
      </c>
      <c r="J4">
        <v>22</v>
      </c>
      <c r="K4">
        <v>1016.4</v>
      </c>
    </row>
    <row r="5" spans="1:11">
      <c r="A5" t="s">
        <v>187</v>
      </c>
      <c r="B5" t="s">
        <v>190</v>
      </c>
      <c r="D5" t="s">
        <v>235</v>
      </c>
      <c r="E5" t="s">
        <v>216</v>
      </c>
      <c r="F5" t="s">
        <v>4</v>
      </c>
      <c r="G5">
        <v>3300</v>
      </c>
      <c r="H5">
        <v>1</v>
      </c>
      <c r="I5">
        <v>14</v>
      </c>
      <c r="J5">
        <v>22</v>
      </c>
      <c r="K5">
        <v>1016.4</v>
      </c>
    </row>
    <row r="6" spans="1:11">
      <c r="A6" t="s">
        <v>187</v>
      </c>
      <c r="B6" t="s">
        <v>189</v>
      </c>
      <c r="D6" t="s">
        <v>235</v>
      </c>
      <c r="E6" t="s">
        <v>216</v>
      </c>
      <c r="F6" t="s">
        <v>4</v>
      </c>
      <c r="G6">
        <v>3300</v>
      </c>
      <c r="H6">
        <v>1</v>
      </c>
      <c r="I6">
        <v>14</v>
      </c>
      <c r="J6">
        <v>22</v>
      </c>
      <c r="K6">
        <v>1016.4</v>
      </c>
    </row>
    <row r="7" spans="1:11">
      <c r="A7" t="s">
        <v>66</v>
      </c>
      <c r="B7" t="s">
        <v>45</v>
      </c>
      <c r="D7" t="s">
        <v>56</v>
      </c>
      <c r="E7" t="s">
        <v>216</v>
      </c>
      <c r="F7" t="s">
        <v>4</v>
      </c>
      <c r="G7">
        <v>2640</v>
      </c>
      <c r="H7">
        <v>1</v>
      </c>
      <c r="I7">
        <v>13</v>
      </c>
      <c r="J7">
        <v>22</v>
      </c>
      <c r="K7">
        <v>755.04</v>
      </c>
    </row>
    <row r="8" spans="1:11">
      <c r="A8" t="s">
        <v>66</v>
      </c>
      <c r="B8" t="s">
        <v>47</v>
      </c>
      <c r="D8" t="s">
        <v>56</v>
      </c>
      <c r="E8" t="s">
        <v>216</v>
      </c>
      <c r="F8" t="s">
        <v>4</v>
      </c>
      <c r="G8">
        <v>2640</v>
      </c>
      <c r="H8">
        <v>1</v>
      </c>
      <c r="I8">
        <v>13</v>
      </c>
      <c r="J8">
        <v>22</v>
      </c>
      <c r="K8">
        <v>755.04</v>
      </c>
    </row>
    <row r="9" spans="1:11">
      <c r="A9" t="s">
        <v>66</v>
      </c>
      <c r="B9" t="s">
        <v>48</v>
      </c>
      <c r="D9" t="s">
        <v>56</v>
      </c>
      <c r="E9" t="s">
        <v>216</v>
      </c>
      <c r="F9" t="s">
        <v>4</v>
      </c>
      <c r="G9">
        <v>2640</v>
      </c>
      <c r="H9">
        <v>1</v>
      </c>
      <c r="I9">
        <v>13</v>
      </c>
      <c r="J9">
        <v>22</v>
      </c>
      <c r="K9">
        <v>755.04</v>
      </c>
    </row>
    <row r="10" spans="1:11">
      <c r="A10" t="s">
        <v>66</v>
      </c>
      <c r="B10" t="s">
        <v>51</v>
      </c>
      <c r="D10" t="s">
        <v>56</v>
      </c>
      <c r="E10" t="s">
        <v>216</v>
      </c>
      <c r="F10" t="s">
        <v>4</v>
      </c>
      <c r="G10">
        <v>2640</v>
      </c>
      <c r="H10">
        <v>1</v>
      </c>
      <c r="I10">
        <v>13</v>
      </c>
      <c r="J10">
        <v>22</v>
      </c>
      <c r="K10">
        <v>755.04</v>
      </c>
    </row>
    <row r="11" spans="1:11">
      <c r="A11" t="s">
        <v>66</v>
      </c>
      <c r="B11" t="s">
        <v>49</v>
      </c>
      <c r="D11" t="s">
        <v>62</v>
      </c>
      <c r="E11" t="s">
        <v>216</v>
      </c>
      <c r="F11" t="s">
        <v>4</v>
      </c>
      <c r="G11">
        <v>2200</v>
      </c>
      <c r="H11">
        <v>2</v>
      </c>
      <c r="I11">
        <v>10</v>
      </c>
      <c r="J11">
        <v>22</v>
      </c>
      <c r="K11">
        <v>968</v>
      </c>
    </row>
    <row r="12" spans="1:11">
      <c r="A12" t="s">
        <v>66</v>
      </c>
      <c r="B12" t="s">
        <v>50</v>
      </c>
      <c r="D12" t="s">
        <v>62</v>
      </c>
      <c r="E12" t="s">
        <v>216</v>
      </c>
      <c r="F12" t="s">
        <v>4</v>
      </c>
      <c r="G12">
        <v>2200</v>
      </c>
      <c r="H12">
        <v>2</v>
      </c>
      <c r="I12">
        <v>10</v>
      </c>
      <c r="J12">
        <v>22</v>
      </c>
      <c r="K12">
        <v>968</v>
      </c>
    </row>
    <row r="13" spans="1:11">
      <c r="A13" t="s">
        <v>66</v>
      </c>
      <c r="B13" t="s">
        <v>51</v>
      </c>
      <c r="D13" t="s">
        <v>62</v>
      </c>
      <c r="E13" t="s">
        <v>216</v>
      </c>
      <c r="F13" t="s">
        <v>4</v>
      </c>
      <c r="G13">
        <v>2200</v>
      </c>
      <c r="H13">
        <v>2</v>
      </c>
      <c r="I13">
        <v>13</v>
      </c>
      <c r="J13">
        <v>22</v>
      </c>
      <c r="K13">
        <v>1258.4000000000001</v>
      </c>
    </row>
    <row r="14" spans="1:11">
      <c r="A14" t="s">
        <v>66</v>
      </c>
      <c r="B14" t="s">
        <v>45</v>
      </c>
      <c r="D14" t="s">
        <v>55</v>
      </c>
      <c r="E14" t="s">
        <v>216</v>
      </c>
      <c r="F14" t="s">
        <v>4</v>
      </c>
      <c r="G14">
        <v>3300</v>
      </c>
      <c r="H14">
        <v>1</v>
      </c>
      <c r="I14">
        <v>13</v>
      </c>
      <c r="J14">
        <v>22</v>
      </c>
      <c r="K14">
        <v>943.8</v>
      </c>
    </row>
    <row r="15" spans="1:11">
      <c r="A15" t="s">
        <v>66</v>
      </c>
      <c r="B15" t="s">
        <v>46</v>
      </c>
      <c r="D15" t="s">
        <v>55</v>
      </c>
      <c r="E15" t="s">
        <v>216</v>
      </c>
      <c r="F15" t="s">
        <v>4</v>
      </c>
      <c r="G15">
        <v>3300</v>
      </c>
      <c r="H15">
        <v>1</v>
      </c>
      <c r="I15">
        <v>13</v>
      </c>
      <c r="J15">
        <v>22</v>
      </c>
      <c r="K15">
        <v>943.8</v>
      </c>
    </row>
    <row r="16" spans="1:11">
      <c r="A16" t="s">
        <v>187</v>
      </c>
      <c r="B16" t="s">
        <v>188</v>
      </c>
      <c r="D16" t="s">
        <v>235</v>
      </c>
      <c r="E16" t="s">
        <v>216</v>
      </c>
      <c r="F16" t="s">
        <v>4</v>
      </c>
      <c r="G16">
        <v>3300</v>
      </c>
      <c r="H16">
        <v>1</v>
      </c>
      <c r="I16">
        <v>14</v>
      </c>
      <c r="J16">
        <v>22</v>
      </c>
      <c r="K16">
        <v>1016.4</v>
      </c>
    </row>
    <row r="17" spans="1:11">
      <c r="A17" t="s">
        <v>187</v>
      </c>
      <c r="B17" t="s">
        <v>195</v>
      </c>
      <c r="D17" t="s">
        <v>201</v>
      </c>
      <c r="E17" t="s">
        <v>216</v>
      </c>
      <c r="F17" t="s">
        <v>4</v>
      </c>
      <c r="G17">
        <v>3300</v>
      </c>
      <c r="H17">
        <v>1</v>
      </c>
      <c r="I17">
        <v>10</v>
      </c>
      <c r="J17">
        <v>22</v>
      </c>
      <c r="K17">
        <v>726</v>
      </c>
    </row>
    <row r="18" spans="1:11">
      <c r="A18" t="s">
        <v>187</v>
      </c>
      <c r="B18" t="s">
        <v>195</v>
      </c>
      <c r="D18" t="s">
        <v>230</v>
      </c>
      <c r="E18" t="s">
        <v>216</v>
      </c>
      <c r="F18" t="s">
        <v>4</v>
      </c>
      <c r="G18">
        <v>8360</v>
      </c>
      <c r="H18">
        <v>2</v>
      </c>
      <c r="I18">
        <v>10</v>
      </c>
      <c r="J18">
        <v>22</v>
      </c>
      <c r="K18">
        <v>3678.4</v>
      </c>
    </row>
    <row r="19" spans="1:11">
      <c r="A19" t="s">
        <v>187</v>
      </c>
      <c r="B19" t="s">
        <v>194</v>
      </c>
      <c r="D19" t="s">
        <v>230</v>
      </c>
      <c r="E19" t="s">
        <v>216</v>
      </c>
      <c r="F19" t="s">
        <v>4</v>
      </c>
      <c r="G19">
        <v>8360</v>
      </c>
      <c r="H19">
        <v>1</v>
      </c>
      <c r="I19">
        <v>10</v>
      </c>
      <c r="J19">
        <v>22</v>
      </c>
      <c r="K19">
        <v>1839.2</v>
      </c>
    </row>
    <row r="20" spans="1:11">
      <c r="A20" t="s">
        <v>187</v>
      </c>
      <c r="B20" t="s">
        <v>193</v>
      </c>
      <c r="D20" t="s">
        <v>230</v>
      </c>
      <c r="E20" t="s">
        <v>216</v>
      </c>
      <c r="F20" t="s">
        <v>4</v>
      </c>
      <c r="G20">
        <v>8360</v>
      </c>
      <c r="H20">
        <v>1</v>
      </c>
      <c r="I20">
        <v>14</v>
      </c>
      <c r="J20">
        <v>22</v>
      </c>
      <c r="K20">
        <v>2574.88</v>
      </c>
    </row>
    <row r="21" spans="1:11">
      <c r="A21" t="s">
        <v>187</v>
      </c>
      <c r="B21" t="s">
        <v>182</v>
      </c>
      <c r="D21" t="s">
        <v>230</v>
      </c>
      <c r="E21" t="s">
        <v>216</v>
      </c>
      <c r="F21" t="s">
        <v>4</v>
      </c>
      <c r="G21">
        <v>8360</v>
      </c>
      <c r="H21">
        <v>1</v>
      </c>
      <c r="I21">
        <v>10</v>
      </c>
      <c r="J21">
        <v>22</v>
      </c>
      <c r="K21">
        <v>1839.2</v>
      </c>
    </row>
    <row r="22" spans="1:11">
      <c r="A22" t="s">
        <v>187</v>
      </c>
      <c r="B22" t="s">
        <v>181</v>
      </c>
      <c r="D22" t="s">
        <v>230</v>
      </c>
      <c r="E22" t="s">
        <v>216</v>
      </c>
      <c r="F22" t="s">
        <v>4</v>
      </c>
      <c r="G22">
        <v>8360</v>
      </c>
      <c r="H22">
        <v>1</v>
      </c>
      <c r="I22">
        <v>10</v>
      </c>
      <c r="J22">
        <v>22</v>
      </c>
      <c r="K22">
        <v>1839.2</v>
      </c>
    </row>
    <row r="23" spans="1:11">
      <c r="A23" t="s">
        <v>187</v>
      </c>
      <c r="B23" t="s">
        <v>180</v>
      </c>
      <c r="D23" t="s">
        <v>230</v>
      </c>
      <c r="E23" t="s">
        <v>216</v>
      </c>
      <c r="F23" t="s">
        <v>4</v>
      </c>
      <c r="G23">
        <v>8360</v>
      </c>
      <c r="H23">
        <v>1</v>
      </c>
      <c r="I23">
        <v>10</v>
      </c>
      <c r="J23">
        <v>22</v>
      </c>
      <c r="K23">
        <v>1839.2</v>
      </c>
    </row>
    <row r="24" spans="1:11">
      <c r="A24" t="s">
        <v>187</v>
      </c>
      <c r="B24" t="s">
        <v>179</v>
      </c>
      <c r="D24" t="s">
        <v>230</v>
      </c>
      <c r="E24" t="s">
        <v>216</v>
      </c>
      <c r="F24" t="s">
        <v>4</v>
      </c>
      <c r="G24">
        <v>8360</v>
      </c>
      <c r="H24">
        <v>1</v>
      </c>
      <c r="I24">
        <v>10</v>
      </c>
      <c r="J24">
        <v>22</v>
      </c>
      <c r="K24">
        <v>1839.2</v>
      </c>
    </row>
    <row r="25" spans="1:11">
      <c r="A25" t="s">
        <v>187</v>
      </c>
      <c r="B25" t="s">
        <v>178</v>
      </c>
      <c r="D25" t="s">
        <v>230</v>
      </c>
      <c r="E25" t="s">
        <v>216</v>
      </c>
      <c r="F25" t="s">
        <v>4</v>
      </c>
      <c r="G25">
        <v>8360</v>
      </c>
      <c r="H25">
        <v>1</v>
      </c>
      <c r="I25">
        <v>10</v>
      </c>
      <c r="J25">
        <v>22</v>
      </c>
      <c r="K25">
        <v>1839.2</v>
      </c>
    </row>
    <row r="26" spans="1:11">
      <c r="A26" t="s">
        <v>207</v>
      </c>
      <c r="B26" t="s">
        <v>205</v>
      </c>
      <c r="D26" t="s">
        <v>230</v>
      </c>
      <c r="E26" t="s">
        <v>216</v>
      </c>
      <c r="F26" t="s">
        <v>4</v>
      </c>
      <c r="G26">
        <v>8360</v>
      </c>
      <c r="H26">
        <v>1</v>
      </c>
      <c r="I26">
        <v>8</v>
      </c>
      <c r="J26">
        <v>22</v>
      </c>
      <c r="K26">
        <v>1471.36</v>
      </c>
    </row>
    <row r="27" spans="1:11">
      <c r="A27" t="s">
        <v>207</v>
      </c>
      <c r="B27" t="s">
        <v>204</v>
      </c>
      <c r="D27" t="s">
        <v>230</v>
      </c>
      <c r="E27" t="s">
        <v>216</v>
      </c>
      <c r="F27" t="s">
        <v>4</v>
      </c>
      <c r="G27">
        <v>8360</v>
      </c>
      <c r="H27">
        <v>1</v>
      </c>
      <c r="I27">
        <v>5</v>
      </c>
      <c r="J27">
        <v>22</v>
      </c>
      <c r="K27">
        <v>919.6</v>
      </c>
    </row>
    <row r="28" spans="1:11">
      <c r="A28" t="s">
        <v>207</v>
      </c>
      <c r="B28" t="s">
        <v>203</v>
      </c>
      <c r="D28" t="s">
        <v>230</v>
      </c>
      <c r="E28" t="s">
        <v>216</v>
      </c>
      <c r="F28" t="s">
        <v>4</v>
      </c>
      <c r="G28">
        <v>8360</v>
      </c>
      <c r="H28">
        <v>1</v>
      </c>
      <c r="I28">
        <v>8</v>
      </c>
      <c r="J28">
        <v>22</v>
      </c>
      <c r="K28">
        <v>1471.36</v>
      </c>
    </row>
    <row r="29" spans="1:11">
      <c r="A29" t="s">
        <v>149</v>
      </c>
      <c r="B29" t="s">
        <v>122</v>
      </c>
      <c r="D29" t="s">
        <v>230</v>
      </c>
      <c r="E29" t="s">
        <v>216</v>
      </c>
      <c r="F29" t="s">
        <v>4</v>
      </c>
      <c r="G29">
        <v>8360</v>
      </c>
      <c r="H29">
        <v>6</v>
      </c>
      <c r="I29">
        <v>13</v>
      </c>
      <c r="J29">
        <v>22</v>
      </c>
      <c r="K29">
        <v>14345.76</v>
      </c>
    </row>
    <row r="30" spans="1:11">
      <c r="A30" t="s">
        <v>176</v>
      </c>
      <c r="B30" t="s">
        <v>175</v>
      </c>
      <c r="D30" t="s">
        <v>233</v>
      </c>
      <c r="E30" t="s">
        <v>216</v>
      </c>
      <c r="F30" t="s">
        <v>4</v>
      </c>
      <c r="G30">
        <v>3500</v>
      </c>
      <c r="H30">
        <v>1</v>
      </c>
      <c r="I30">
        <v>12</v>
      </c>
      <c r="J30">
        <v>22</v>
      </c>
      <c r="K30">
        <v>924</v>
      </c>
    </row>
    <row r="31" spans="1:11">
      <c r="A31" t="s">
        <v>176</v>
      </c>
      <c r="B31" t="s">
        <v>174</v>
      </c>
      <c r="D31" t="s">
        <v>234</v>
      </c>
      <c r="E31" t="s">
        <v>216</v>
      </c>
      <c r="F31" t="s">
        <v>4</v>
      </c>
      <c r="G31">
        <v>2090</v>
      </c>
      <c r="H31">
        <v>1</v>
      </c>
      <c r="I31">
        <v>12</v>
      </c>
      <c r="J31">
        <v>22</v>
      </c>
      <c r="K31">
        <v>551.76</v>
      </c>
    </row>
    <row r="32" spans="1:11">
      <c r="A32" t="s">
        <v>176</v>
      </c>
      <c r="B32" t="s">
        <v>173</v>
      </c>
      <c r="D32" t="s">
        <v>234</v>
      </c>
      <c r="E32" t="s">
        <v>216</v>
      </c>
      <c r="F32" t="s">
        <v>4</v>
      </c>
      <c r="G32">
        <v>2090</v>
      </c>
      <c r="H32">
        <v>1</v>
      </c>
      <c r="I32">
        <v>12</v>
      </c>
      <c r="J32">
        <v>22</v>
      </c>
      <c r="K32">
        <v>551.76</v>
      </c>
    </row>
    <row r="33" spans="1:11">
      <c r="A33" t="s">
        <v>176</v>
      </c>
      <c r="B33" t="s">
        <v>172</v>
      </c>
      <c r="D33" t="s">
        <v>234</v>
      </c>
      <c r="E33" t="s">
        <v>216</v>
      </c>
      <c r="F33" t="s">
        <v>4</v>
      </c>
      <c r="G33">
        <v>2090</v>
      </c>
      <c r="H33">
        <v>1</v>
      </c>
      <c r="I33">
        <v>12</v>
      </c>
      <c r="J33">
        <v>22</v>
      </c>
      <c r="K33">
        <v>551.76</v>
      </c>
    </row>
    <row r="34" spans="1:11">
      <c r="A34" t="s">
        <v>176</v>
      </c>
      <c r="B34" t="s">
        <v>171</v>
      </c>
      <c r="D34" t="s">
        <v>234</v>
      </c>
      <c r="E34" t="s">
        <v>216</v>
      </c>
      <c r="F34" t="s">
        <v>4</v>
      </c>
      <c r="G34">
        <v>2090</v>
      </c>
      <c r="H34">
        <v>1</v>
      </c>
      <c r="I34">
        <v>12</v>
      </c>
      <c r="J34">
        <v>22</v>
      </c>
      <c r="K34">
        <v>551.76</v>
      </c>
    </row>
    <row r="35" spans="1:11">
      <c r="A35" t="s">
        <v>176</v>
      </c>
      <c r="B35" t="s">
        <v>170</v>
      </c>
      <c r="D35" t="s">
        <v>234</v>
      </c>
      <c r="E35" t="s">
        <v>216</v>
      </c>
      <c r="F35" t="s">
        <v>4</v>
      </c>
      <c r="G35">
        <v>2090</v>
      </c>
      <c r="H35">
        <v>1</v>
      </c>
      <c r="I35">
        <v>12</v>
      </c>
      <c r="J35">
        <v>22</v>
      </c>
      <c r="K35">
        <v>551.76</v>
      </c>
    </row>
    <row r="36" spans="1:11">
      <c r="A36" t="s">
        <v>176</v>
      </c>
      <c r="B36" t="s">
        <v>169</v>
      </c>
      <c r="D36" t="s">
        <v>234</v>
      </c>
      <c r="E36" t="s">
        <v>216</v>
      </c>
      <c r="F36" t="s">
        <v>4</v>
      </c>
      <c r="G36">
        <v>2090</v>
      </c>
      <c r="H36">
        <v>1</v>
      </c>
      <c r="I36">
        <v>12</v>
      </c>
      <c r="J36">
        <v>22</v>
      </c>
      <c r="K36">
        <v>551.76</v>
      </c>
    </row>
    <row r="37" spans="1:11">
      <c r="A37" t="s">
        <v>176</v>
      </c>
      <c r="B37" t="s">
        <v>168</v>
      </c>
      <c r="D37" t="s">
        <v>69</v>
      </c>
      <c r="E37" t="s">
        <v>216</v>
      </c>
      <c r="F37" t="s">
        <v>4</v>
      </c>
      <c r="G37">
        <v>5500</v>
      </c>
      <c r="H37">
        <v>1</v>
      </c>
      <c r="I37">
        <v>14</v>
      </c>
      <c r="J37">
        <v>22</v>
      </c>
      <c r="K37">
        <v>1694</v>
      </c>
    </row>
    <row r="38" spans="1:11">
      <c r="A38" t="s">
        <v>176</v>
      </c>
      <c r="B38" t="s">
        <v>167</v>
      </c>
      <c r="D38" t="s">
        <v>69</v>
      </c>
      <c r="E38" t="s">
        <v>216</v>
      </c>
      <c r="F38" t="s">
        <v>4</v>
      </c>
      <c r="G38">
        <v>3500</v>
      </c>
      <c r="H38">
        <v>1</v>
      </c>
      <c r="I38">
        <v>14</v>
      </c>
      <c r="J38">
        <v>22</v>
      </c>
      <c r="K38">
        <v>1078</v>
      </c>
    </row>
    <row r="39" spans="1:11">
      <c r="A39" t="s">
        <v>166</v>
      </c>
      <c r="B39" t="s">
        <v>165</v>
      </c>
      <c r="D39" t="s">
        <v>233</v>
      </c>
      <c r="E39" t="s">
        <v>216</v>
      </c>
      <c r="F39" t="s">
        <v>4</v>
      </c>
      <c r="G39">
        <v>8360</v>
      </c>
      <c r="H39">
        <v>2</v>
      </c>
      <c r="I39">
        <v>13</v>
      </c>
      <c r="J39">
        <v>22</v>
      </c>
      <c r="K39">
        <v>4781.92</v>
      </c>
    </row>
    <row r="40" spans="1:11">
      <c r="A40" t="s">
        <v>118</v>
      </c>
      <c r="B40" t="s">
        <v>122</v>
      </c>
      <c r="D40" t="s">
        <v>233</v>
      </c>
      <c r="E40" t="s">
        <v>216</v>
      </c>
      <c r="F40" t="s">
        <v>4</v>
      </c>
      <c r="G40">
        <v>8360</v>
      </c>
      <c r="H40">
        <v>5</v>
      </c>
      <c r="I40">
        <v>14</v>
      </c>
      <c r="J40">
        <v>24</v>
      </c>
      <c r="K40">
        <v>14044.8</v>
      </c>
    </row>
    <row r="41" spans="1:11">
      <c r="A41" t="s">
        <v>118</v>
      </c>
      <c r="B41" t="s">
        <v>122</v>
      </c>
      <c r="D41" t="s">
        <v>228</v>
      </c>
      <c r="E41" t="s">
        <v>216</v>
      </c>
      <c r="F41" t="s">
        <v>4</v>
      </c>
      <c r="G41">
        <v>8360</v>
      </c>
      <c r="H41">
        <v>5</v>
      </c>
      <c r="I41">
        <v>14</v>
      </c>
      <c r="J41">
        <v>24</v>
      </c>
      <c r="K41">
        <v>14044.8</v>
      </c>
    </row>
    <row r="42" spans="1:11">
      <c r="A42" t="s">
        <v>118</v>
      </c>
      <c r="B42" t="s">
        <v>122</v>
      </c>
      <c r="D42" t="s">
        <v>69</v>
      </c>
      <c r="E42" t="s">
        <v>216</v>
      </c>
      <c r="F42" t="s">
        <v>4</v>
      </c>
      <c r="G42">
        <v>3500</v>
      </c>
      <c r="H42">
        <v>3</v>
      </c>
      <c r="I42">
        <v>14</v>
      </c>
      <c r="J42">
        <v>24</v>
      </c>
      <c r="K42">
        <v>3528</v>
      </c>
    </row>
    <row r="43" spans="1:11">
      <c r="A43" t="s">
        <v>104</v>
      </c>
      <c r="B43" t="s">
        <v>103</v>
      </c>
      <c r="D43" t="s">
        <v>233</v>
      </c>
      <c r="E43" t="s">
        <v>216</v>
      </c>
      <c r="F43" t="s">
        <v>4</v>
      </c>
      <c r="G43">
        <v>8360</v>
      </c>
      <c r="H43">
        <v>1</v>
      </c>
      <c r="I43">
        <v>14</v>
      </c>
      <c r="J43">
        <v>22</v>
      </c>
      <c r="K43">
        <v>2574.88</v>
      </c>
    </row>
    <row r="44" spans="1:11">
      <c r="A44" t="s">
        <v>104</v>
      </c>
      <c r="B44" t="s">
        <v>102</v>
      </c>
      <c r="D44" t="s">
        <v>232</v>
      </c>
      <c r="E44" t="s">
        <v>216</v>
      </c>
      <c r="F44" t="s">
        <v>4</v>
      </c>
      <c r="G44">
        <v>7625</v>
      </c>
      <c r="H44">
        <v>1</v>
      </c>
      <c r="I44">
        <v>14</v>
      </c>
      <c r="J44">
        <v>22</v>
      </c>
      <c r="K44">
        <v>2348.5</v>
      </c>
    </row>
    <row r="45" spans="1:11">
      <c r="A45" t="s">
        <v>104</v>
      </c>
      <c r="B45" t="s">
        <v>101</v>
      </c>
      <c r="D45" t="s">
        <v>232</v>
      </c>
      <c r="E45" t="s">
        <v>216</v>
      </c>
      <c r="F45" t="s">
        <v>4</v>
      </c>
      <c r="G45">
        <v>7625</v>
      </c>
      <c r="H45">
        <v>1</v>
      </c>
      <c r="I45">
        <v>14</v>
      </c>
      <c r="J45">
        <v>22</v>
      </c>
      <c r="K45">
        <v>2348.5</v>
      </c>
    </row>
    <row r="46" spans="1:11">
      <c r="A46" t="s">
        <v>213</v>
      </c>
      <c r="B46" t="s">
        <v>210</v>
      </c>
      <c r="D46" t="s">
        <v>69</v>
      </c>
      <c r="E46" t="s">
        <v>216</v>
      </c>
      <c r="F46" t="s">
        <v>4</v>
      </c>
      <c r="G46">
        <v>3500</v>
      </c>
      <c r="H46">
        <v>3</v>
      </c>
      <c r="I46">
        <v>11</v>
      </c>
      <c r="J46">
        <v>22</v>
      </c>
      <c r="K46">
        <v>2541</v>
      </c>
    </row>
    <row r="47" spans="1:11">
      <c r="A47" t="s">
        <v>104</v>
      </c>
      <c r="B47" t="s">
        <v>100</v>
      </c>
      <c r="D47" t="s">
        <v>232</v>
      </c>
      <c r="E47" t="s">
        <v>216</v>
      </c>
      <c r="F47" t="s">
        <v>4</v>
      </c>
      <c r="G47">
        <v>7625</v>
      </c>
      <c r="H47">
        <v>1</v>
      </c>
      <c r="I47">
        <v>14</v>
      </c>
      <c r="J47">
        <v>22</v>
      </c>
      <c r="K47">
        <v>2348.5</v>
      </c>
    </row>
    <row r="48" spans="1:11">
      <c r="A48" t="s">
        <v>104</v>
      </c>
      <c r="B48" t="s">
        <v>98</v>
      </c>
      <c r="D48" t="s">
        <v>232</v>
      </c>
      <c r="E48" t="s">
        <v>216</v>
      </c>
      <c r="F48" t="s">
        <v>4</v>
      </c>
      <c r="G48">
        <v>7625</v>
      </c>
      <c r="H48">
        <v>1</v>
      </c>
      <c r="I48">
        <v>14</v>
      </c>
      <c r="J48">
        <v>22</v>
      </c>
      <c r="K48">
        <v>2348.5</v>
      </c>
    </row>
    <row r="49" spans="1:11">
      <c r="A49" t="s">
        <v>104</v>
      </c>
      <c r="B49" t="s">
        <v>97</v>
      </c>
      <c r="D49" t="s">
        <v>232</v>
      </c>
      <c r="E49" t="s">
        <v>216</v>
      </c>
      <c r="F49" t="s">
        <v>4</v>
      </c>
      <c r="G49">
        <v>7625</v>
      </c>
      <c r="H49">
        <v>1</v>
      </c>
      <c r="I49">
        <v>14</v>
      </c>
      <c r="J49">
        <v>22</v>
      </c>
      <c r="K49">
        <v>2348.5</v>
      </c>
    </row>
    <row r="50" spans="1:11">
      <c r="A50" t="s">
        <v>104</v>
      </c>
      <c r="B50" t="s">
        <v>99</v>
      </c>
      <c r="D50" t="s">
        <v>228</v>
      </c>
      <c r="E50" t="s">
        <v>216</v>
      </c>
      <c r="F50" t="s">
        <v>4</v>
      </c>
      <c r="G50">
        <v>8360</v>
      </c>
      <c r="H50">
        <v>1</v>
      </c>
      <c r="I50">
        <v>14</v>
      </c>
      <c r="J50">
        <v>22</v>
      </c>
      <c r="K50">
        <v>2574.88</v>
      </c>
    </row>
    <row r="51" spans="1:11">
      <c r="A51" t="s">
        <v>92</v>
      </c>
      <c r="B51" t="s">
        <v>85</v>
      </c>
      <c r="D51" t="s">
        <v>228</v>
      </c>
      <c r="E51" t="s">
        <v>216</v>
      </c>
      <c r="F51" t="s">
        <v>4</v>
      </c>
      <c r="G51">
        <v>8360</v>
      </c>
      <c r="H51">
        <v>1</v>
      </c>
      <c r="I51">
        <v>14</v>
      </c>
      <c r="J51">
        <v>22</v>
      </c>
      <c r="K51">
        <v>2574.88</v>
      </c>
    </row>
    <row r="52" spans="1:11">
      <c r="A52" t="s">
        <v>92</v>
      </c>
      <c r="B52" t="s">
        <v>86</v>
      </c>
      <c r="D52" t="s">
        <v>229</v>
      </c>
      <c r="E52" t="s">
        <v>216</v>
      </c>
      <c r="F52" t="s">
        <v>4</v>
      </c>
      <c r="G52">
        <v>8360</v>
      </c>
      <c r="H52">
        <v>1</v>
      </c>
      <c r="I52">
        <v>14</v>
      </c>
      <c r="J52">
        <v>22</v>
      </c>
      <c r="K52">
        <v>2574.88</v>
      </c>
    </row>
    <row r="53" spans="1:11">
      <c r="A53" t="s">
        <v>92</v>
      </c>
      <c r="B53" t="s">
        <v>90</v>
      </c>
      <c r="D53" t="s">
        <v>230</v>
      </c>
      <c r="E53" t="s">
        <v>216</v>
      </c>
      <c r="F53" t="s">
        <v>4</v>
      </c>
      <c r="G53">
        <v>8360</v>
      </c>
      <c r="H53">
        <v>1</v>
      </c>
      <c r="I53">
        <v>7</v>
      </c>
      <c r="J53">
        <v>22</v>
      </c>
      <c r="K53">
        <v>1287.44</v>
      </c>
    </row>
    <row r="54" spans="1:11">
      <c r="A54" t="s">
        <v>92</v>
      </c>
      <c r="B54" t="s">
        <v>89</v>
      </c>
      <c r="D54" t="s">
        <v>230</v>
      </c>
      <c r="E54" t="s">
        <v>216</v>
      </c>
      <c r="F54" t="s">
        <v>4</v>
      </c>
      <c r="G54">
        <v>8360</v>
      </c>
      <c r="H54">
        <v>1</v>
      </c>
      <c r="I54">
        <v>7</v>
      </c>
      <c r="J54">
        <v>22</v>
      </c>
      <c r="K54">
        <v>1287.44</v>
      </c>
    </row>
    <row r="55" spans="1:11">
      <c r="A55" t="s">
        <v>92</v>
      </c>
      <c r="B55" t="s">
        <v>88</v>
      </c>
      <c r="D55" t="s">
        <v>230</v>
      </c>
      <c r="E55" t="s">
        <v>216</v>
      </c>
      <c r="F55" t="s">
        <v>4</v>
      </c>
      <c r="G55">
        <v>8360</v>
      </c>
      <c r="H55">
        <v>1</v>
      </c>
      <c r="I55">
        <v>7</v>
      </c>
      <c r="J55">
        <v>22</v>
      </c>
      <c r="K55">
        <v>1287.44</v>
      </c>
    </row>
    <row r="56" spans="1:11">
      <c r="A56" t="s">
        <v>76</v>
      </c>
      <c r="B56" t="s">
        <v>67</v>
      </c>
      <c r="D56" t="s">
        <v>69</v>
      </c>
      <c r="E56" t="s">
        <v>216</v>
      </c>
      <c r="F56" t="s">
        <v>4</v>
      </c>
      <c r="G56">
        <v>3500</v>
      </c>
      <c r="H56">
        <v>1</v>
      </c>
      <c r="I56">
        <v>12</v>
      </c>
      <c r="J56">
        <v>22</v>
      </c>
      <c r="K56">
        <v>924</v>
      </c>
    </row>
    <row r="57" spans="1:11">
      <c r="A57" t="s">
        <v>76</v>
      </c>
      <c r="B57" t="s">
        <v>68</v>
      </c>
      <c r="D57" t="s">
        <v>69</v>
      </c>
      <c r="E57" t="s">
        <v>216</v>
      </c>
      <c r="F57" t="s">
        <v>4</v>
      </c>
      <c r="G57">
        <v>3500</v>
      </c>
      <c r="H57">
        <v>1</v>
      </c>
      <c r="I57">
        <v>12</v>
      </c>
      <c r="J57">
        <v>22</v>
      </c>
      <c r="K57">
        <v>924</v>
      </c>
    </row>
    <row r="58" spans="1:11">
      <c r="A58" t="s">
        <v>92</v>
      </c>
      <c r="B58" t="s">
        <v>87</v>
      </c>
      <c r="D58" t="s">
        <v>230</v>
      </c>
      <c r="E58" t="s">
        <v>216</v>
      </c>
      <c r="F58" t="s">
        <v>4</v>
      </c>
      <c r="G58">
        <v>8360</v>
      </c>
      <c r="H58">
        <v>1</v>
      </c>
      <c r="I58">
        <v>7</v>
      </c>
      <c r="J58">
        <v>22</v>
      </c>
      <c r="K58">
        <v>1287.44</v>
      </c>
    </row>
    <row r="59" spans="1:11">
      <c r="A59" t="s">
        <v>76</v>
      </c>
      <c r="B59" t="s">
        <v>68</v>
      </c>
      <c r="D59" t="s">
        <v>72</v>
      </c>
      <c r="E59" t="s">
        <v>216</v>
      </c>
      <c r="F59" t="s">
        <v>4</v>
      </c>
      <c r="G59">
        <v>5500</v>
      </c>
      <c r="H59">
        <v>2</v>
      </c>
      <c r="I59">
        <v>12</v>
      </c>
      <c r="J59">
        <v>22</v>
      </c>
      <c r="K59">
        <v>2904</v>
      </c>
    </row>
    <row r="60" spans="1:11">
      <c r="A60" t="s">
        <v>92</v>
      </c>
      <c r="B60" t="s">
        <v>91</v>
      </c>
      <c r="D60" t="s">
        <v>231</v>
      </c>
      <c r="E60" t="s">
        <v>216</v>
      </c>
      <c r="F60" t="s">
        <v>4</v>
      </c>
      <c r="G60">
        <v>1000</v>
      </c>
      <c r="H60">
        <v>1</v>
      </c>
      <c r="I60">
        <v>13</v>
      </c>
      <c r="J60">
        <v>22</v>
      </c>
      <c r="K60">
        <v>286</v>
      </c>
    </row>
    <row r="61" spans="1:11">
      <c r="A61" t="s">
        <v>8</v>
      </c>
      <c r="B61" t="s">
        <v>84</v>
      </c>
      <c r="D61" t="s">
        <v>227</v>
      </c>
      <c r="E61" t="s">
        <v>216</v>
      </c>
      <c r="F61" t="s">
        <v>4</v>
      </c>
      <c r="G61">
        <v>8360</v>
      </c>
      <c r="H61">
        <v>1</v>
      </c>
      <c r="I61">
        <v>14</v>
      </c>
      <c r="J61">
        <v>22</v>
      </c>
      <c r="K61">
        <v>2574.88</v>
      </c>
    </row>
    <row r="62" spans="1:11">
      <c r="A62" t="s">
        <v>8</v>
      </c>
      <c r="B62" t="s">
        <v>83</v>
      </c>
      <c r="D62" t="s">
        <v>227</v>
      </c>
      <c r="E62" t="s">
        <v>216</v>
      </c>
      <c r="F62" t="s">
        <v>4</v>
      </c>
      <c r="G62">
        <v>8360</v>
      </c>
      <c r="H62">
        <v>1</v>
      </c>
      <c r="I62">
        <v>14</v>
      </c>
      <c r="J62">
        <v>22</v>
      </c>
      <c r="K62">
        <v>2574.88</v>
      </c>
    </row>
    <row r="63" spans="1:11">
      <c r="A63" t="s">
        <v>8</v>
      </c>
      <c r="B63" t="s">
        <v>82</v>
      </c>
      <c r="D63" t="s">
        <v>232</v>
      </c>
      <c r="E63" t="s">
        <v>216</v>
      </c>
      <c r="F63" t="s">
        <v>4</v>
      </c>
      <c r="G63">
        <v>7625</v>
      </c>
      <c r="H63">
        <v>1</v>
      </c>
      <c r="I63">
        <v>14</v>
      </c>
      <c r="J63">
        <v>22</v>
      </c>
      <c r="K63">
        <v>2348.5</v>
      </c>
    </row>
    <row r="64" spans="1:11">
      <c r="A64" t="s">
        <v>8</v>
      </c>
      <c r="B64" t="s">
        <v>81</v>
      </c>
      <c r="D64" t="s">
        <v>232</v>
      </c>
      <c r="E64" t="s">
        <v>216</v>
      </c>
      <c r="F64" t="s">
        <v>4</v>
      </c>
      <c r="G64">
        <v>7625</v>
      </c>
      <c r="H64">
        <v>1</v>
      </c>
      <c r="I64">
        <v>14</v>
      </c>
      <c r="J64">
        <v>22</v>
      </c>
      <c r="K64">
        <v>2348.5</v>
      </c>
    </row>
    <row r="65" spans="1:11">
      <c r="A65" t="s">
        <v>8</v>
      </c>
      <c r="B65" t="s">
        <v>80</v>
      </c>
      <c r="D65" t="s">
        <v>232</v>
      </c>
      <c r="E65" t="s">
        <v>216</v>
      </c>
      <c r="F65" t="s">
        <v>4</v>
      </c>
      <c r="G65">
        <v>7625</v>
      </c>
      <c r="H65">
        <v>1</v>
      </c>
      <c r="I65">
        <v>14</v>
      </c>
      <c r="J65">
        <v>22</v>
      </c>
      <c r="K65">
        <v>2348.5</v>
      </c>
    </row>
    <row r="66" spans="1:11">
      <c r="A66" t="s">
        <v>8</v>
      </c>
      <c r="B66" t="s">
        <v>79</v>
      </c>
      <c r="D66" t="s">
        <v>232</v>
      </c>
      <c r="E66" t="s">
        <v>216</v>
      </c>
      <c r="F66" t="s">
        <v>4</v>
      </c>
      <c r="G66">
        <v>7625</v>
      </c>
      <c r="H66">
        <v>1</v>
      </c>
      <c r="I66">
        <v>14</v>
      </c>
      <c r="J66">
        <v>22</v>
      </c>
      <c r="K66">
        <v>2348.5</v>
      </c>
    </row>
    <row r="67" spans="1:11">
      <c r="A67" t="s">
        <v>8</v>
      </c>
      <c r="B67" t="s">
        <v>78</v>
      </c>
      <c r="D67" t="s">
        <v>232</v>
      </c>
      <c r="E67" t="s">
        <v>216</v>
      </c>
      <c r="F67" t="s">
        <v>4</v>
      </c>
      <c r="G67">
        <v>7625</v>
      </c>
      <c r="H67">
        <v>1</v>
      </c>
      <c r="I67">
        <v>14</v>
      </c>
      <c r="J67">
        <v>22</v>
      </c>
      <c r="K67">
        <v>2348.5</v>
      </c>
    </row>
    <row r="68" spans="1:11">
      <c r="A68" t="s">
        <v>8</v>
      </c>
      <c r="B68" t="s">
        <v>77</v>
      </c>
      <c r="D68" t="s">
        <v>232</v>
      </c>
      <c r="E68" t="s">
        <v>216</v>
      </c>
      <c r="F68" t="s">
        <v>4</v>
      </c>
      <c r="G68">
        <v>7625</v>
      </c>
      <c r="H68">
        <v>1</v>
      </c>
      <c r="I68">
        <v>14</v>
      </c>
      <c r="J68">
        <v>22</v>
      </c>
      <c r="K68">
        <v>2348.5</v>
      </c>
    </row>
    <row r="69" spans="1:11">
      <c r="A69" t="s">
        <v>202</v>
      </c>
      <c r="B69" t="s">
        <v>197</v>
      </c>
      <c r="D69" t="s">
        <v>234</v>
      </c>
      <c r="E69" t="s">
        <v>216</v>
      </c>
      <c r="F69" t="s">
        <v>4</v>
      </c>
      <c r="G69">
        <v>2090</v>
      </c>
      <c r="H69">
        <v>1</v>
      </c>
      <c r="I69">
        <v>20</v>
      </c>
      <c r="J69">
        <v>22</v>
      </c>
      <c r="K69">
        <v>919.6</v>
      </c>
    </row>
    <row r="70" spans="1:11">
      <c r="A70" t="s">
        <v>202</v>
      </c>
      <c r="B70" t="s">
        <v>196</v>
      </c>
      <c r="D70" t="s">
        <v>201</v>
      </c>
      <c r="E70" t="s">
        <v>216</v>
      </c>
      <c r="F70" t="s">
        <v>4</v>
      </c>
      <c r="G70">
        <v>3300</v>
      </c>
      <c r="H70">
        <v>1</v>
      </c>
      <c r="I70">
        <v>19</v>
      </c>
      <c r="J70">
        <v>22</v>
      </c>
      <c r="K70">
        <v>1379.4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sqref="A1:K50"/>
    </sheetView>
  </sheetViews>
  <sheetFormatPr baseColWidth="10" defaultRowHeight="15.75"/>
  <cols>
    <col min="1" max="1" width="14.875" customWidth="1"/>
    <col min="3" max="3" width="13.375" customWidth="1"/>
    <col min="5" max="5" width="16" customWidth="1"/>
    <col min="7" max="7" width="45.75" customWidth="1"/>
    <col min="8" max="8" width="20.25" customWidth="1"/>
  </cols>
  <sheetData>
    <row r="1" spans="1:11">
      <c r="A1" t="s">
        <v>11</v>
      </c>
      <c r="B1" t="s">
        <v>3</v>
      </c>
      <c r="C1" t="s">
        <v>2</v>
      </c>
      <c r="D1" t="s">
        <v>0</v>
      </c>
      <c r="E1" t="s">
        <v>1</v>
      </c>
      <c r="F1" t="s">
        <v>12</v>
      </c>
      <c r="G1" t="s">
        <v>6</v>
      </c>
      <c r="H1" t="s">
        <v>5</v>
      </c>
      <c r="I1" t="s">
        <v>9</v>
      </c>
      <c r="J1" t="s">
        <v>10</v>
      </c>
      <c r="K1" t="s">
        <v>7</v>
      </c>
    </row>
    <row r="2" spans="1:11">
      <c r="A2" t="s">
        <v>187</v>
      </c>
      <c r="B2" t="s">
        <v>195</v>
      </c>
      <c r="D2" t="s">
        <v>220</v>
      </c>
      <c r="E2" t="s">
        <v>216</v>
      </c>
      <c r="F2" t="s">
        <v>215</v>
      </c>
      <c r="G2">
        <v>500</v>
      </c>
      <c r="H2">
        <v>2</v>
      </c>
      <c r="I2">
        <v>5</v>
      </c>
      <c r="J2">
        <v>22</v>
      </c>
      <c r="K2">
        <v>110</v>
      </c>
    </row>
    <row r="3" spans="1:11">
      <c r="A3" t="s">
        <v>187</v>
      </c>
      <c r="B3" t="s">
        <v>195</v>
      </c>
      <c r="D3" t="s">
        <v>60</v>
      </c>
      <c r="E3" t="s">
        <v>216</v>
      </c>
      <c r="F3" t="s">
        <v>215</v>
      </c>
      <c r="G3">
        <v>890</v>
      </c>
      <c r="H3">
        <v>1</v>
      </c>
      <c r="I3">
        <v>24</v>
      </c>
      <c r="J3">
        <v>22</v>
      </c>
      <c r="K3">
        <v>469.92</v>
      </c>
    </row>
    <row r="4" spans="1:11">
      <c r="A4" t="s">
        <v>66</v>
      </c>
      <c r="B4" t="s">
        <v>46</v>
      </c>
      <c r="D4" t="s">
        <v>57</v>
      </c>
      <c r="E4" t="s">
        <v>216</v>
      </c>
      <c r="F4" t="s">
        <v>215</v>
      </c>
      <c r="G4">
        <v>1150</v>
      </c>
      <c r="H4">
        <v>1</v>
      </c>
      <c r="I4">
        <v>2</v>
      </c>
      <c r="J4">
        <v>22</v>
      </c>
      <c r="K4">
        <v>50.6</v>
      </c>
    </row>
    <row r="5" spans="1:11">
      <c r="A5" t="s">
        <v>66</v>
      </c>
      <c r="B5" t="s">
        <v>46</v>
      </c>
      <c r="D5" t="s">
        <v>58</v>
      </c>
      <c r="E5" t="s">
        <v>216</v>
      </c>
      <c r="F5" t="s">
        <v>215</v>
      </c>
      <c r="G5">
        <v>900</v>
      </c>
      <c r="H5">
        <v>1</v>
      </c>
      <c r="I5">
        <v>0.5</v>
      </c>
      <c r="J5">
        <v>22</v>
      </c>
      <c r="K5">
        <v>9.9</v>
      </c>
    </row>
    <row r="6" spans="1:11">
      <c r="A6" t="s">
        <v>66</v>
      </c>
      <c r="B6" t="s">
        <v>50</v>
      </c>
      <c r="D6" t="s">
        <v>58</v>
      </c>
      <c r="E6" t="s">
        <v>216</v>
      </c>
      <c r="F6" t="s">
        <v>215</v>
      </c>
      <c r="G6">
        <v>900</v>
      </c>
      <c r="H6">
        <v>1</v>
      </c>
      <c r="I6">
        <v>0.5</v>
      </c>
      <c r="J6">
        <v>22</v>
      </c>
      <c r="K6">
        <v>9.9</v>
      </c>
    </row>
    <row r="7" spans="1:11">
      <c r="A7" t="s">
        <v>187</v>
      </c>
      <c r="B7" t="s">
        <v>181</v>
      </c>
      <c r="D7" t="s">
        <v>60</v>
      </c>
      <c r="E7" t="s">
        <v>216</v>
      </c>
      <c r="F7" t="s">
        <v>215</v>
      </c>
      <c r="G7">
        <v>1000</v>
      </c>
      <c r="H7">
        <v>1</v>
      </c>
      <c r="I7">
        <v>24</v>
      </c>
      <c r="J7">
        <v>22</v>
      </c>
      <c r="K7">
        <v>528</v>
      </c>
    </row>
    <row r="8" spans="1:11">
      <c r="A8" t="s">
        <v>187</v>
      </c>
      <c r="B8" t="s">
        <v>181</v>
      </c>
      <c r="D8" t="s">
        <v>58</v>
      </c>
      <c r="E8" t="s">
        <v>216</v>
      </c>
      <c r="F8" t="s">
        <v>215</v>
      </c>
      <c r="G8">
        <v>900</v>
      </c>
      <c r="H8">
        <v>1</v>
      </c>
      <c r="I8">
        <v>1</v>
      </c>
      <c r="J8">
        <v>22</v>
      </c>
      <c r="K8">
        <v>19.8</v>
      </c>
    </row>
    <row r="9" spans="1:11">
      <c r="A9" t="s">
        <v>187</v>
      </c>
      <c r="B9" t="s">
        <v>177</v>
      </c>
      <c r="D9" t="s">
        <v>58</v>
      </c>
      <c r="E9" t="s">
        <v>216</v>
      </c>
      <c r="F9" t="s">
        <v>215</v>
      </c>
      <c r="G9">
        <v>900</v>
      </c>
      <c r="H9">
        <v>1</v>
      </c>
      <c r="I9">
        <v>1</v>
      </c>
      <c r="J9">
        <v>22</v>
      </c>
      <c r="K9">
        <v>19.8</v>
      </c>
    </row>
    <row r="10" spans="1:11">
      <c r="A10" t="s">
        <v>187</v>
      </c>
      <c r="B10" t="s">
        <v>184</v>
      </c>
      <c r="D10" t="s">
        <v>185</v>
      </c>
      <c r="E10" t="s">
        <v>216</v>
      </c>
      <c r="F10" t="s">
        <v>215</v>
      </c>
      <c r="G10">
        <v>120</v>
      </c>
      <c r="H10">
        <v>1</v>
      </c>
      <c r="I10">
        <v>16</v>
      </c>
      <c r="J10">
        <v>22</v>
      </c>
      <c r="K10">
        <v>42.24</v>
      </c>
    </row>
    <row r="11" spans="1:11">
      <c r="A11" t="s">
        <v>187</v>
      </c>
      <c r="B11" t="s">
        <v>184</v>
      </c>
      <c r="D11" t="s">
        <v>185</v>
      </c>
      <c r="E11" t="s">
        <v>216</v>
      </c>
      <c r="F11" t="s">
        <v>215</v>
      </c>
      <c r="G11">
        <v>120</v>
      </c>
      <c r="H11">
        <v>1</v>
      </c>
      <c r="I11">
        <v>16</v>
      </c>
      <c r="J11">
        <v>22</v>
      </c>
      <c r="K11">
        <v>42.24</v>
      </c>
    </row>
    <row r="12" spans="1:11">
      <c r="A12" t="s">
        <v>187</v>
      </c>
      <c r="B12" t="s">
        <v>184</v>
      </c>
      <c r="D12" t="s">
        <v>185</v>
      </c>
      <c r="E12" t="s">
        <v>216</v>
      </c>
      <c r="F12" t="s">
        <v>215</v>
      </c>
      <c r="G12">
        <v>120</v>
      </c>
      <c r="H12">
        <v>1</v>
      </c>
      <c r="I12">
        <v>16</v>
      </c>
      <c r="J12">
        <v>22</v>
      </c>
      <c r="K12">
        <v>42.24</v>
      </c>
    </row>
    <row r="13" spans="1:11">
      <c r="A13" t="s">
        <v>187</v>
      </c>
      <c r="B13" t="s">
        <v>184</v>
      </c>
      <c r="D13" t="s">
        <v>185</v>
      </c>
      <c r="E13" t="s">
        <v>216</v>
      </c>
      <c r="F13" t="s">
        <v>215</v>
      </c>
      <c r="G13">
        <v>120</v>
      </c>
      <c r="H13">
        <v>1</v>
      </c>
      <c r="I13">
        <v>16</v>
      </c>
      <c r="J13">
        <v>22</v>
      </c>
      <c r="K13">
        <v>42.24</v>
      </c>
    </row>
    <row r="14" spans="1:11">
      <c r="A14" t="s">
        <v>187</v>
      </c>
      <c r="B14" t="s">
        <v>178</v>
      </c>
      <c r="D14" t="s">
        <v>185</v>
      </c>
      <c r="E14" t="s">
        <v>216</v>
      </c>
      <c r="F14" t="s">
        <v>215</v>
      </c>
      <c r="G14">
        <v>120</v>
      </c>
      <c r="H14">
        <v>1</v>
      </c>
      <c r="I14">
        <v>8</v>
      </c>
      <c r="J14">
        <v>22</v>
      </c>
      <c r="K14">
        <v>21.12</v>
      </c>
    </row>
    <row r="15" spans="1:11">
      <c r="A15" t="s">
        <v>207</v>
      </c>
      <c r="B15" t="s">
        <v>205</v>
      </c>
      <c r="D15" t="s">
        <v>206</v>
      </c>
      <c r="E15" t="s">
        <v>216</v>
      </c>
      <c r="F15" t="s">
        <v>215</v>
      </c>
      <c r="G15">
        <v>864</v>
      </c>
      <c r="H15">
        <v>1</v>
      </c>
      <c r="I15">
        <v>8</v>
      </c>
      <c r="J15">
        <v>22</v>
      </c>
      <c r="K15">
        <v>152.06399999999999</v>
      </c>
    </row>
    <row r="16" spans="1:11">
      <c r="A16" t="s">
        <v>207</v>
      </c>
      <c r="B16" t="s">
        <v>203</v>
      </c>
      <c r="D16" t="s">
        <v>57</v>
      </c>
      <c r="E16" t="s">
        <v>216</v>
      </c>
      <c r="F16" t="s">
        <v>215</v>
      </c>
      <c r="G16">
        <v>4450</v>
      </c>
      <c r="H16">
        <v>1</v>
      </c>
      <c r="I16">
        <v>1</v>
      </c>
      <c r="J16">
        <v>22</v>
      </c>
      <c r="K16">
        <v>97.9</v>
      </c>
    </row>
    <row r="17" spans="1:11">
      <c r="A17" t="s">
        <v>207</v>
      </c>
      <c r="B17" t="s">
        <v>204</v>
      </c>
      <c r="D17" t="s">
        <v>60</v>
      </c>
      <c r="E17" t="s">
        <v>216</v>
      </c>
      <c r="F17" t="s">
        <v>215</v>
      </c>
      <c r="G17">
        <v>864</v>
      </c>
      <c r="H17">
        <v>1</v>
      </c>
      <c r="I17">
        <v>24</v>
      </c>
      <c r="J17">
        <v>22</v>
      </c>
      <c r="K17">
        <v>456.19200000000001</v>
      </c>
    </row>
    <row r="18" spans="1:11">
      <c r="A18" t="s">
        <v>207</v>
      </c>
      <c r="B18" t="s">
        <v>203</v>
      </c>
      <c r="D18" t="s">
        <v>60</v>
      </c>
      <c r="E18" t="s">
        <v>216</v>
      </c>
      <c r="F18" t="s">
        <v>215</v>
      </c>
      <c r="G18">
        <v>864</v>
      </c>
      <c r="H18">
        <v>1</v>
      </c>
      <c r="I18">
        <v>24</v>
      </c>
      <c r="J18">
        <v>22</v>
      </c>
      <c r="K18">
        <v>456.19200000000001</v>
      </c>
    </row>
    <row r="19" spans="1:11">
      <c r="A19" t="s">
        <v>207</v>
      </c>
      <c r="B19" t="s">
        <v>204</v>
      </c>
      <c r="D19" t="s">
        <v>185</v>
      </c>
      <c r="E19" t="s">
        <v>216</v>
      </c>
      <c r="F19" t="s">
        <v>215</v>
      </c>
      <c r="G19">
        <v>120</v>
      </c>
      <c r="H19">
        <v>3</v>
      </c>
      <c r="I19">
        <v>5</v>
      </c>
      <c r="J19">
        <v>22</v>
      </c>
      <c r="K19">
        <v>39.6</v>
      </c>
    </row>
    <row r="20" spans="1:11">
      <c r="A20" t="s">
        <v>149</v>
      </c>
      <c r="B20" t="s">
        <v>168</v>
      </c>
      <c r="D20" t="s">
        <v>206</v>
      </c>
      <c r="E20" t="s">
        <v>216</v>
      </c>
      <c r="F20" t="s">
        <v>215</v>
      </c>
      <c r="G20">
        <v>800</v>
      </c>
      <c r="H20">
        <v>1</v>
      </c>
      <c r="I20">
        <v>24</v>
      </c>
      <c r="J20">
        <v>22</v>
      </c>
      <c r="K20">
        <v>422.4</v>
      </c>
    </row>
    <row r="21" spans="1:11">
      <c r="A21" t="s">
        <v>149</v>
      </c>
      <c r="B21" t="s">
        <v>168</v>
      </c>
      <c r="D21" t="s">
        <v>57</v>
      </c>
      <c r="E21" t="s">
        <v>216</v>
      </c>
      <c r="F21" t="s">
        <v>215</v>
      </c>
      <c r="G21">
        <v>1350</v>
      </c>
      <c r="H21">
        <v>1</v>
      </c>
      <c r="I21">
        <v>1</v>
      </c>
      <c r="J21">
        <v>4</v>
      </c>
      <c r="K21">
        <v>5.4</v>
      </c>
    </row>
    <row r="22" spans="1:11">
      <c r="A22" t="s">
        <v>149</v>
      </c>
      <c r="B22" t="s">
        <v>131</v>
      </c>
      <c r="D22" t="s">
        <v>59</v>
      </c>
      <c r="E22" t="s">
        <v>216</v>
      </c>
      <c r="F22" t="s">
        <v>215</v>
      </c>
      <c r="G22">
        <v>854</v>
      </c>
      <c r="H22">
        <v>1</v>
      </c>
      <c r="I22">
        <v>14</v>
      </c>
      <c r="J22">
        <v>30</v>
      </c>
      <c r="K22">
        <v>358.68</v>
      </c>
    </row>
    <row r="23" spans="1:11">
      <c r="A23" t="s">
        <v>66</v>
      </c>
      <c r="B23" t="s">
        <v>46</v>
      </c>
      <c r="D23" t="s">
        <v>59</v>
      </c>
      <c r="E23" t="s">
        <v>216</v>
      </c>
      <c r="F23" t="s">
        <v>215</v>
      </c>
      <c r="G23">
        <v>1000</v>
      </c>
      <c r="H23">
        <v>1</v>
      </c>
      <c r="I23">
        <v>24</v>
      </c>
      <c r="J23">
        <v>30</v>
      </c>
      <c r="K23">
        <v>720</v>
      </c>
    </row>
    <row r="24" spans="1:11">
      <c r="A24" t="s">
        <v>66</v>
      </c>
      <c r="B24" t="s">
        <v>51</v>
      </c>
      <c r="D24" t="s">
        <v>59</v>
      </c>
      <c r="E24" t="s">
        <v>216</v>
      </c>
      <c r="F24" t="s">
        <v>215</v>
      </c>
      <c r="G24">
        <v>854</v>
      </c>
      <c r="H24">
        <v>1</v>
      </c>
      <c r="I24">
        <v>24</v>
      </c>
      <c r="J24">
        <v>30</v>
      </c>
      <c r="K24">
        <v>614.88</v>
      </c>
    </row>
    <row r="25" spans="1:11">
      <c r="A25" t="s">
        <v>66</v>
      </c>
      <c r="B25" t="s">
        <v>47</v>
      </c>
      <c r="D25" t="s">
        <v>60</v>
      </c>
      <c r="E25" t="s">
        <v>216</v>
      </c>
      <c r="F25" t="s">
        <v>215</v>
      </c>
      <c r="G25">
        <v>864</v>
      </c>
      <c r="H25">
        <v>1</v>
      </c>
      <c r="I25">
        <v>24</v>
      </c>
      <c r="J25">
        <v>22</v>
      </c>
      <c r="K25">
        <v>456.19200000000001</v>
      </c>
    </row>
    <row r="26" spans="1:11">
      <c r="A26" t="s">
        <v>66</v>
      </c>
      <c r="B26" t="s">
        <v>49</v>
      </c>
      <c r="D26" t="s">
        <v>60</v>
      </c>
      <c r="E26" t="s">
        <v>216</v>
      </c>
      <c r="F26" t="s">
        <v>215</v>
      </c>
      <c r="G26">
        <v>864</v>
      </c>
      <c r="H26">
        <v>1</v>
      </c>
      <c r="I26">
        <v>24</v>
      </c>
      <c r="J26">
        <v>22</v>
      </c>
      <c r="K26">
        <v>456.19200000000001</v>
      </c>
    </row>
    <row r="27" spans="1:11">
      <c r="A27" t="s">
        <v>149</v>
      </c>
      <c r="B27" t="s">
        <v>168</v>
      </c>
      <c r="D27" t="s">
        <v>58</v>
      </c>
      <c r="E27" t="s">
        <v>216</v>
      </c>
      <c r="F27" t="s">
        <v>215</v>
      </c>
      <c r="G27">
        <v>800</v>
      </c>
      <c r="H27">
        <v>1</v>
      </c>
      <c r="I27">
        <v>1</v>
      </c>
      <c r="J27">
        <v>1</v>
      </c>
      <c r="K27">
        <v>0.8</v>
      </c>
    </row>
    <row r="28" spans="1:11">
      <c r="A28" t="s">
        <v>176</v>
      </c>
      <c r="B28" t="s">
        <v>168</v>
      </c>
      <c r="D28" t="s">
        <v>57</v>
      </c>
      <c r="E28" t="s">
        <v>216</v>
      </c>
      <c r="F28" t="s">
        <v>215</v>
      </c>
      <c r="G28">
        <v>1200</v>
      </c>
      <c r="H28">
        <v>1</v>
      </c>
      <c r="I28">
        <v>3</v>
      </c>
      <c r="J28">
        <v>22</v>
      </c>
      <c r="K28">
        <v>79.2</v>
      </c>
    </row>
    <row r="29" spans="1:11">
      <c r="A29" t="s">
        <v>176</v>
      </c>
      <c r="B29" t="s">
        <v>168</v>
      </c>
      <c r="D29" t="s">
        <v>60</v>
      </c>
      <c r="E29" t="s">
        <v>216</v>
      </c>
      <c r="F29" t="s">
        <v>215</v>
      </c>
      <c r="G29">
        <v>890</v>
      </c>
      <c r="H29">
        <v>1</v>
      </c>
      <c r="I29">
        <v>24</v>
      </c>
      <c r="J29">
        <v>22</v>
      </c>
      <c r="K29">
        <v>469.92</v>
      </c>
    </row>
    <row r="30" spans="1:11">
      <c r="A30" t="s">
        <v>176</v>
      </c>
      <c r="B30" t="s">
        <v>168</v>
      </c>
      <c r="D30" t="s">
        <v>58</v>
      </c>
      <c r="E30" t="s">
        <v>216</v>
      </c>
      <c r="F30" t="s">
        <v>215</v>
      </c>
      <c r="G30">
        <v>900</v>
      </c>
      <c r="H30">
        <v>1</v>
      </c>
      <c r="I30">
        <v>1.5</v>
      </c>
      <c r="J30">
        <v>22</v>
      </c>
      <c r="K30">
        <v>29.7</v>
      </c>
    </row>
    <row r="31" spans="1:11">
      <c r="A31" t="s">
        <v>166</v>
      </c>
      <c r="B31" t="s">
        <v>165</v>
      </c>
      <c r="D31" t="s">
        <v>57</v>
      </c>
      <c r="E31" t="s">
        <v>216</v>
      </c>
      <c r="F31" t="s">
        <v>215</v>
      </c>
      <c r="G31">
        <v>1200</v>
      </c>
      <c r="H31">
        <v>1</v>
      </c>
      <c r="I31">
        <v>3</v>
      </c>
      <c r="J31">
        <v>22</v>
      </c>
      <c r="K31">
        <v>79.2</v>
      </c>
    </row>
    <row r="32" spans="1:11">
      <c r="A32" t="s">
        <v>166</v>
      </c>
      <c r="B32" t="s">
        <v>165</v>
      </c>
      <c r="D32" t="s">
        <v>60</v>
      </c>
      <c r="E32" t="s">
        <v>216</v>
      </c>
      <c r="F32" t="s">
        <v>215</v>
      </c>
      <c r="G32">
        <v>864</v>
      </c>
      <c r="H32">
        <v>1</v>
      </c>
      <c r="I32">
        <v>24</v>
      </c>
      <c r="J32">
        <v>22</v>
      </c>
      <c r="K32">
        <v>456.19200000000001</v>
      </c>
    </row>
    <row r="33" spans="1:11">
      <c r="A33" t="s">
        <v>166</v>
      </c>
      <c r="B33" t="s">
        <v>165</v>
      </c>
      <c r="D33" t="s">
        <v>58</v>
      </c>
      <c r="E33" t="s">
        <v>216</v>
      </c>
      <c r="F33" t="s">
        <v>215</v>
      </c>
      <c r="G33">
        <v>900</v>
      </c>
      <c r="H33">
        <v>1</v>
      </c>
      <c r="I33">
        <v>1</v>
      </c>
      <c r="J33">
        <v>22</v>
      </c>
      <c r="K33">
        <v>19.8</v>
      </c>
    </row>
    <row r="34" spans="1:11">
      <c r="A34" t="s">
        <v>118</v>
      </c>
      <c r="B34" t="s">
        <v>105</v>
      </c>
      <c r="D34" t="s">
        <v>59</v>
      </c>
      <c r="E34" t="s">
        <v>216</v>
      </c>
      <c r="F34" t="s">
        <v>215</v>
      </c>
      <c r="G34">
        <v>854</v>
      </c>
      <c r="H34">
        <v>1</v>
      </c>
      <c r="I34">
        <v>24</v>
      </c>
      <c r="J34">
        <v>30</v>
      </c>
      <c r="K34">
        <v>614.88</v>
      </c>
    </row>
    <row r="35" spans="1:11">
      <c r="A35" t="s">
        <v>118</v>
      </c>
      <c r="B35" t="s">
        <v>221</v>
      </c>
      <c r="D35" t="s">
        <v>58</v>
      </c>
      <c r="E35" t="s">
        <v>216</v>
      </c>
      <c r="F35" t="s">
        <v>215</v>
      </c>
      <c r="G35">
        <v>90</v>
      </c>
      <c r="H35">
        <v>1</v>
      </c>
      <c r="I35">
        <v>0.5</v>
      </c>
      <c r="J35">
        <v>22</v>
      </c>
      <c r="K35">
        <v>0.99</v>
      </c>
    </row>
    <row r="36" spans="1:11">
      <c r="A36" t="s">
        <v>92</v>
      </c>
      <c r="B36" t="s">
        <v>91</v>
      </c>
      <c r="D36" t="s">
        <v>220</v>
      </c>
      <c r="E36" t="s">
        <v>216</v>
      </c>
      <c r="F36" t="s">
        <v>215</v>
      </c>
      <c r="G36">
        <v>72</v>
      </c>
      <c r="H36">
        <v>1</v>
      </c>
      <c r="I36">
        <v>10</v>
      </c>
      <c r="J36">
        <v>22</v>
      </c>
      <c r="K36">
        <v>15.84</v>
      </c>
    </row>
    <row r="37" spans="1:11">
      <c r="A37" t="s">
        <v>92</v>
      </c>
      <c r="B37" t="s">
        <v>91</v>
      </c>
      <c r="D37" t="s">
        <v>206</v>
      </c>
      <c r="E37" t="s">
        <v>216</v>
      </c>
      <c r="F37" t="s">
        <v>215</v>
      </c>
      <c r="G37">
        <v>900</v>
      </c>
      <c r="H37">
        <v>1</v>
      </c>
      <c r="I37">
        <v>24</v>
      </c>
      <c r="J37">
        <v>30</v>
      </c>
      <c r="K37">
        <v>648</v>
      </c>
    </row>
    <row r="38" spans="1:11">
      <c r="A38" t="s">
        <v>202</v>
      </c>
      <c r="B38" t="s">
        <v>273</v>
      </c>
      <c r="D38" t="s">
        <v>272</v>
      </c>
      <c r="E38" t="s">
        <v>216</v>
      </c>
      <c r="F38" t="s">
        <v>215</v>
      </c>
      <c r="G38">
        <v>1296</v>
      </c>
      <c r="H38">
        <v>3</v>
      </c>
      <c r="I38">
        <v>24</v>
      </c>
      <c r="J38">
        <v>30</v>
      </c>
      <c r="K38">
        <v>2799.36</v>
      </c>
    </row>
    <row r="39" spans="1:11">
      <c r="A39" t="s">
        <v>202</v>
      </c>
      <c r="B39" t="s">
        <v>273</v>
      </c>
      <c r="D39" t="s">
        <v>271</v>
      </c>
      <c r="E39" t="s">
        <v>216</v>
      </c>
      <c r="F39" t="s">
        <v>215</v>
      </c>
      <c r="G39">
        <v>1296</v>
      </c>
      <c r="H39">
        <v>3</v>
      </c>
      <c r="I39">
        <v>24</v>
      </c>
      <c r="J39">
        <v>30</v>
      </c>
      <c r="K39">
        <v>2799.36</v>
      </c>
    </row>
    <row r="40" spans="1:11">
      <c r="A40" t="s">
        <v>76</v>
      </c>
      <c r="B40" t="s">
        <v>68</v>
      </c>
      <c r="D40" t="s">
        <v>73</v>
      </c>
      <c r="E40" t="s">
        <v>216</v>
      </c>
      <c r="F40" t="s">
        <v>215</v>
      </c>
      <c r="G40">
        <v>1150</v>
      </c>
      <c r="H40">
        <v>2</v>
      </c>
      <c r="I40">
        <v>10</v>
      </c>
      <c r="J40">
        <v>22</v>
      </c>
      <c r="K40">
        <v>506</v>
      </c>
    </row>
    <row r="41" spans="1:11">
      <c r="A41" t="s">
        <v>76</v>
      </c>
      <c r="B41" t="s">
        <v>68</v>
      </c>
      <c r="D41" t="s">
        <v>74</v>
      </c>
      <c r="E41" t="s">
        <v>216</v>
      </c>
      <c r="F41" t="s">
        <v>215</v>
      </c>
      <c r="G41">
        <v>333</v>
      </c>
      <c r="H41">
        <v>1</v>
      </c>
      <c r="I41">
        <v>24</v>
      </c>
      <c r="J41">
        <v>22</v>
      </c>
      <c r="K41">
        <v>175.82400000000001</v>
      </c>
    </row>
    <row r="42" spans="1:11">
      <c r="A42" t="s">
        <v>76</v>
      </c>
      <c r="B42" t="s">
        <v>68</v>
      </c>
      <c r="D42" t="s">
        <v>75</v>
      </c>
      <c r="E42" t="s">
        <v>216</v>
      </c>
      <c r="F42" t="s">
        <v>215</v>
      </c>
      <c r="G42">
        <v>200</v>
      </c>
      <c r="H42">
        <v>1</v>
      </c>
      <c r="I42">
        <v>24</v>
      </c>
      <c r="J42">
        <v>22</v>
      </c>
      <c r="K42">
        <v>105.6</v>
      </c>
    </row>
    <row r="43" spans="1:11">
      <c r="A43" t="s">
        <v>76</v>
      </c>
      <c r="B43" t="s">
        <v>68</v>
      </c>
      <c r="D43" t="s">
        <v>70</v>
      </c>
      <c r="E43" t="s">
        <v>216</v>
      </c>
      <c r="F43" t="s">
        <v>215</v>
      </c>
      <c r="G43">
        <v>273</v>
      </c>
      <c r="H43">
        <v>2</v>
      </c>
      <c r="I43">
        <v>24</v>
      </c>
      <c r="J43">
        <v>22</v>
      </c>
      <c r="K43">
        <v>288.28800000000001</v>
      </c>
    </row>
    <row r="44" spans="1:11">
      <c r="A44" t="s">
        <v>76</v>
      </c>
      <c r="B44" t="s">
        <v>67</v>
      </c>
      <c r="D44" t="s">
        <v>70</v>
      </c>
      <c r="E44" t="s">
        <v>216</v>
      </c>
      <c r="F44" t="s">
        <v>215</v>
      </c>
      <c r="G44">
        <v>273</v>
      </c>
      <c r="H44">
        <v>1</v>
      </c>
      <c r="I44">
        <v>24</v>
      </c>
      <c r="J44">
        <v>22</v>
      </c>
      <c r="K44">
        <v>144.14400000000001</v>
      </c>
    </row>
    <row r="45" spans="1:11">
      <c r="A45" t="s">
        <v>213</v>
      </c>
      <c r="B45" t="s">
        <v>210</v>
      </c>
      <c r="D45" t="s">
        <v>58</v>
      </c>
      <c r="E45" t="s">
        <v>216</v>
      </c>
      <c r="F45" t="s">
        <v>215</v>
      </c>
      <c r="G45">
        <v>900</v>
      </c>
      <c r="H45">
        <v>1</v>
      </c>
      <c r="I45">
        <v>0.5</v>
      </c>
      <c r="J45">
        <v>22</v>
      </c>
      <c r="K45">
        <v>9.9</v>
      </c>
    </row>
    <row r="46" spans="1:11">
      <c r="A46" t="s">
        <v>76</v>
      </c>
      <c r="B46" t="s">
        <v>68</v>
      </c>
      <c r="D46" t="s">
        <v>71</v>
      </c>
      <c r="E46" t="s">
        <v>216</v>
      </c>
      <c r="F46" t="s">
        <v>215</v>
      </c>
      <c r="G46">
        <v>300</v>
      </c>
      <c r="H46">
        <v>1</v>
      </c>
      <c r="I46">
        <v>24</v>
      </c>
      <c r="J46">
        <v>22</v>
      </c>
      <c r="K46">
        <v>158.4</v>
      </c>
    </row>
    <row r="47" spans="1:11">
      <c r="A47" t="s">
        <v>76</v>
      </c>
      <c r="B47" t="s">
        <v>67</v>
      </c>
      <c r="D47" t="s">
        <v>71</v>
      </c>
      <c r="E47" t="s">
        <v>216</v>
      </c>
      <c r="F47" t="s">
        <v>215</v>
      </c>
      <c r="G47">
        <v>300</v>
      </c>
      <c r="H47">
        <v>1</v>
      </c>
      <c r="I47">
        <v>24</v>
      </c>
      <c r="J47">
        <v>22</v>
      </c>
      <c r="K47">
        <v>158.4</v>
      </c>
    </row>
    <row r="48" spans="1:11">
      <c r="A48" t="s">
        <v>76</v>
      </c>
      <c r="B48" t="s">
        <v>68</v>
      </c>
      <c r="D48" t="s">
        <v>57</v>
      </c>
      <c r="E48" t="s">
        <v>216</v>
      </c>
      <c r="F48" t="s">
        <v>215</v>
      </c>
      <c r="G48">
        <v>1150</v>
      </c>
      <c r="H48">
        <v>4</v>
      </c>
      <c r="I48">
        <v>12</v>
      </c>
      <c r="J48">
        <v>22</v>
      </c>
      <c r="K48">
        <v>1214.4000000000001</v>
      </c>
    </row>
    <row r="49" spans="1:11">
      <c r="A49" t="s">
        <v>213</v>
      </c>
      <c r="B49" t="s">
        <v>210</v>
      </c>
      <c r="D49" t="s">
        <v>59</v>
      </c>
      <c r="E49" t="s">
        <v>216</v>
      </c>
      <c r="F49" t="s">
        <v>215</v>
      </c>
      <c r="G49">
        <v>1000</v>
      </c>
      <c r="H49">
        <v>1</v>
      </c>
      <c r="I49">
        <v>24</v>
      </c>
      <c r="J49">
        <v>30</v>
      </c>
      <c r="K49">
        <v>720</v>
      </c>
    </row>
    <row r="50" spans="1:11">
      <c r="A50" t="s">
        <v>76</v>
      </c>
      <c r="B50" t="s">
        <v>68</v>
      </c>
      <c r="D50" t="s">
        <v>58</v>
      </c>
      <c r="E50" t="s">
        <v>216</v>
      </c>
      <c r="F50" t="s">
        <v>215</v>
      </c>
      <c r="G50">
        <v>1000</v>
      </c>
      <c r="H50">
        <v>1</v>
      </c>
      <c r="I50">
        <v>10</v>
      </c>
      <c r="J50">
        <v>22</v>
      </c>
      <c r="K50">
        <v>220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K17"/>
    </sheetView>
  </sheetViews>
  <sheetFormatPr baseColWidth="10" defaultRowHeight="15.75"/>
  <cols>
    <col min="1" max="1" width="14.875" customWidth="1"/>
    <col min="3" max="3" width="13.375" customWidth="1"/>
    <col min="5" max="5" width="16" customWidth="1"/>
    <col min="7" max="7" width="45.75" customWidth="1"/>
    <col min="8" max="8" width="20.25" customWidth="1"/>
  </cols>
  <sheetData>
    <row r="1" spans="1:11">
      <c r="A1" t="s">
        <v>11</v>
      </c>
      <c r="B1" t="s">
        <v>3</v>
      </c>
      <c r="C1" t="s">
        <v>2</v>
      </c>
      <c r="D1" t="s">
        <v>0</v>
      </c>
      <c r="E1" t="s">
        <v>1</v>
      </c>
      <c r="F1" t="s">
        <v>12</v>
      </c>
      <c r="G1" t="s">
        <v>6</v>
      </c>
      <c r="H1" t="s">
        <v>5</v>
      </c>
      <c r="I1" t="s">
        <v>9</v>
      </c>
      <c r="J1" t="s">
        <v>10</v>
      </c>
      <c r="K1" t="s">
        <v>7</v>
      </c>
    </row>
    <row r="2" spans="1:11">
      <c r="A2" t="s">
        <v>187</v>
      </c>
      <c r="B2" t="s">
        <v>195</v>
      </c>
      <c r="D2" t="s">
        <v>230</v>
      </c>
      <c r="E2" t="s">
        <v>216</v>
      </c>
      <c r="F2" t="s">
        <v>4</v>
      </c>
      <c r="G2">
        <v>8360</v>
      </c>
      <c r="H2">
        <v>2</v>
      </c>
      <c r="I2">
        <v>10</v>
      </c>
      <c r="J2">
        <v>22</v>
      </c>
      <c r="K2">
        <v>3678.4</v>
      </c>
    </row>
    <row r="3" spans="1:11">
      <c r="A3" t="s">
        <v>187</v>
      </c>
      <c r="B3" t="s">
        <v>194</v>
      </c>
      <c r="D3" t="s">
        <v>230</v>
      </c>
      <c r="E3" t="s">
        <v>216</v>
      </c>
      <c r="F3" t="s">
        <v>4</v>
      </c>
      <c r="G3">
        <v>8360</v>
      </c>
      <c r="H3">
        <v>1</v>
      </c>
      <c r="I3">
        <v>10</v>
      </c>
      <c r="J3">
        <v>22</v>
      </c>
      <c r="K3">
        <v>1839.2</v>
      </c>
    </row>
    <row r="4" spans="1:11">
      <c r="A4" t="s">
        <v>187</v>
      </c>
      <c r="B4" t="s">
        <v>193</v>
      </c>
      <c r="D4" t="s">
        <v>230</v>
      </c>
      <c r="E4" t="s">
        <v>216</v>
      </c>
      <c r="F4" t="s">
        <v>4</v>
      </c>
      <c r="G4">
        <v>8360</v>
      </c>
      <c r="H4">
        <v>1</v>
      </c>
      <c r="I4">
        <v>14</v>
      </c>
      <c r="J4">
        <v>22</v>
      </c>
      <c r="K4">
        <v>2574.88</v>
      </c>
    </row>
    <row r="5" spans="1:11">
      <c r="A5" t="s">
        <v>187</v>
      </c>
      <c r="B5" t="s">
        <v>182</v>
      </c>
      <c r="D5" t="s">
        <v>230</v>
      </c>
      <c r="E5" t="s">
        <v>216</v>
      </c>
      <c r="F5" t="s">
        <v>4</v>
      </c>
      <c r="G5">
        <v>8360</v>
      </c>
      <c r="H5">
        <v>1</v>
      </c>
      <c r="I5">
        <v>10</v>
      </c>
      <c r="J5">
        <v>22</v>
      </c>
      <c r="K5">
        <v>1839.2</v>
      </c>
    </row>
    <row r="6" spans="1:11">
      <c r="A6" t="s">
        <v>187</v>
      </c>
      <c r="B6" t="s">
        <v>181</v>
      </c>
      <c r="D6" t="s">
        <v>230</v>
      </c>
      <c r="E6" t="s">
        <v>216</v>
      </c>
      <c r="F6" t="s">
        <v>4</v>
      </c>
      <c r="G6">
        <v>8360</v>
      </c>
      <c r="H6">
        <v>1</v>
      </c>
      <c r="I6">
        <v>10</v>
      </c>
      <c r="J6">
        <v>22</v>
      </c>
      <c r="K6">
        <v>1839.2</v>
      </c>
    </row>
    <row r="7" spans="1:11">
      <c r="A7" t="s">
        <v>187</v>
      </c>
      <c r="B7" t="s">
        <v>180</v>
      </c>
      <c r="D7" t="s">
        <v>230</v>
      </c>
      <c r="E7" t="s">
        <v>216</v>
      </c>
      <c r="F7" t="s">
        <v>4</v>
      </c>
      <c r="G7">
        <v>8360</v>
      </c>
      <c r="H7">
        <v>1</v>
      </c>
      <c r="I7">
        <v>10</v>
      </c>
      <c r="J7">
        <v>22</v>
      </c>
      <c r="K7">
        <v>1839.2</v>
      </c>
    </row>
    <row r="8" spans="1:11">
      <c r="A8" t="s">
        <v>187</v>
      </c>
      <c r="B8" t="s">
        <v>179</v>
      </c>
      <c r="D8" t="s">
        <v>230</v>
      </c>
      <c r="E8" t="s">
        <v>216</v>
      </c>
      <c r="F8" t="s">
        <v>4</v>
      </c>
      <c r="G8">
        <v>8360</v>
      </c>
      <c r="H8">
        <v>1</v>
      </c>
      <c r="I8">
        <v>10</v>
      </c>
      <c r="J8">
        <v>22</v>
      </c>
      <c r="K8">
        <v>1839.2</v>
      </c>
    </row>
    <row r="9" spans="1:11">
      <c r="A9" t="s">
        <v>187</v>
      </c>
      <c r="B9" t="s">
        <v>178</v>
      </c>
      <c r="D9" t="s">
        <v>230</v>
      </c>
      <c r="E9" t="s">
        <v>216</v>
      </c>
      <c r="F9" t="s">
        <v>4</v>
      </c>
      <c r="G9">
        <v>8360</v>
      </c>
      <c r="H9">
        <v>1</v>
      </c>
      <c r="I9">
        <v>10</v>
      </c>
      <c r="J9">
        <v>22</v>
      </c>
      <c r="K9">
        <v>1839.2</v>
      </c>
    </row>
    <row r="10" spans="1:11">
      <c r="A10" t="s">
        <v>207</v>
      </c>
      <c r="B10" t="s">
        <v>205</v>
      </c>
      <c r="D10" t="s">
        <v>230</v>
      </c>
      <c r="E10" t="s">
        <v>216</v>
      </c>
      <c r="F10" t="s">
        <v>4</v>
      </c>
      <c r="G10">
        <v>8360</v>
      </c>
      <c r="H10">
        <v>1</v>
      </c>
      <c r="I10">
        <v>8</v>
      </c>
      <c r="J10">
        <v>22</v>
      </c>
      <c r="K10">
        <v>1471.36</v>
      </c>
    </row>
    <row r="11" spans="1:11">
      <c r="A11" t="s">
        <v>207</v>
      </c>
      <c r="B11" t="s">
        <v>204</v>
      </c>
      <c r="D11" t="s">
        <v>230</v>
      </c>
      <c r="E11" t="s">
        <v>216</v>
      </c>
      <c r="F11" t="s">
        <v>4</v>
      </c>
      <c r="G11">
        <v>8360</v>
      </c>
      <c r="H11">
        <v>1</v>
      </c>
      <c r="I11">
        <v>5</v>
      </c>
      <c r="J11">
        <v>22</v>
      </c>
      <c r="K11">
        <v>919.6</v>
      </c>
    </row>
    <row r="12" spans="1:11">
      <c r="A12" t="s">
        <v>207</v>
      </c>
      <c r="B12" t="s">
        <v>203</v>
      </c>
      <c r="D12" t="s">
        <v>230</v>
      </c>
      <c r="E12" t="s">
        <v>216</v>
      </c>
      <c r="F12" t="s">
        <v>4</v>
      </c>
      <c r="G12">
        <v>8360</v>
      </c>
      <c r="H12">
        <v>1</v>
      </c>
      <c r="I12">
        <v>8</v>
      </c>
      <c r="J12">
        <v>22</v>
      </c>
      <c r="K12">
        <v>1471.36</v>
      </c>
    </row>
    <row r="13" spans="1:11">
      <c r="A13" t="s">
        <v>149</v>
      </c>
      <c r="B13" t="s">
        <v>122</v>
      </c>
      <c r="D13" t="s">
        <v>230</v>
      </c>
      <c r="E13" t="s">
        <v>216</v>
      </c>
      <c r="F13" t="s">
        <v>4</v>
      </c>
      <c r="G13">
        <v>8360</v>
      </c>
      <c r="H13">
        <v>6</v>
      </c>
      <c r="I13">
        <v>13</v>
      </c>
      <c r="J13">
        <v>22</v>
      </c>
      <c r="K13">
        <v>14345.76</v>
      </c>
    </row>
    <row r="14" spans="1:11">
      <c r="A14" t="s">
        <v>92</v>
      </c>
      <c r="B14" t="s">
        <v>90</v>
      </c>
      <c r="D14" t="s">
        <v>230</v>
      </c>
      <c r="E14" t="s">
        <v>216</v>
      </c>
      <c r="F14" t="s">
        <v>4</v>
      </c>
      <c r="G14">
        <v>8360</v>
      </c>
      <c r="H14">
        <v>1</v>
      </c>
      <c r="I14">
        <v>7</v>
      </c>
      <c r="J14">
        <v>22</v>
      </c>
      <c r="K14">
        <v>1287.44</v>
      </c>
    </row>
    <row r="15" spans="1:11">
      <c r="A15" t="s">
        <v>92</v>
      </c>
      <c r="B15" t="s">
        <v>89</v>
      </c>
      <c r="D15" t="s">
        <v>230</v>
      </c>
      <c r="E15" t="s">
        <v>216</v>
      </c>
      <c r="F15" t="s">
        <v>4</v>
      </c>
      <c r="G15">
        <v>8360</v>
      </c>
      <c r="H15">
        <v>1</v>
      </c>
      <c r="I15">
        <v>7</v>
      </c>
      <c r="J15">
        <v>22</v>
      </c>
      <c r="K15">
        <v>1287.44</v>
      </c>
    </row>
    <row r="16" spans="1:11">
      <c r="A16" t="s">
        <v>92</v>
      </c>
      <c r="B16" t="s">
        <v>88</v>
      </c>
      <c r="D16" t="s">
        <v>230</v>
      </c>
      <c r="E16" t="s">
        <v>216</v>
      </c>
      <c r="F16" t="s">
        <v>4</v>
      </c>
      <c r="G16">
        <v>8360</v>
      </c>
      <c r="H16">
        <v>1</v>
      </c>
      <c r="I16">
        <v>7</v>
      </c>
      <c r="J16">
        <v>22</v>
      </c>
      <c r="K16">
        <v>1287.44</v>
      </c>
    </row>
    <row r="17" spans="1:11">
      <c r="A17" t="s">
        <v>92</v>
      </c>
      <c r="B17" t="s">
        <v>87</v>
      </c>
      <c r="D17" t="s">
        <v>230</v>
      </c>
      <c r="E17" t="s">
        <v>216</v>
      </c>
      <c r="F17" t="s">
        <v>4</v>
      </c>
      <c r="G17">
        <v>8360</v>
      </c>
      <c r="H17">
        <v>1</v>
      </c>
      <c r="I17">
        <v>7</v>
      </c>
      <c r="J17">
        <v>22</v>
      </c>
      <c r="K17">
        <v>1287.44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7" sqref="A7"/>
    </sheetView>
  </sheetViews>
  <sheetFormatPr baseColWidth="10" defaultRowHeight="15.75"/>
  <cols>
    <col min="1" max="1" width="14.875" customWidth="1"/>
    <col min="3" max="3" width="13.375" customWidth="1"/>
    <col min="5" max="5" width="16" customWidth="1"/>
    <col min="7" max="7" width="45.75" customWidth="1"/>
    <col min="8" max="8" width="20.25" customWidth="1"/>
  </cols>
  <sheetData>
    <row r="1" spans="1:11">
      <c r="A1" t="s">
        <v>11</v>
      </c>
      <c r="B1" t="s">
        <v>3</v>
      </c>
      <c r="C1" t="s">
        <v>2</v>
      </c>
      <c r="D1" t="s">
        <v>0</v>
      </c>
      <c r="E1" t="s">
        <v>1</v>
      </c>
      <c r="F1" t="s">
        <v>12</v>
      </c>
      <c r="G1" t="s">
        <v>6</v>
      </c>
      <c r="H1" t="s">
        <v>5</v>
      </c>
      <c r="I1" t="s">
        <v>9</v>
      </c>
      <c r="J1" t="s">
        <v>10</v>
      </c>
      <c r="K1" t="s">
        <v>7</v>
      </c>
    </row>
    <row r="2" spans="1:11">
      <c r="A2" t="s">
        <v>187</v>
      </c>
      <c r="B2" t="s">
        <v>195</v>
      </c>
      <c r="D2" t="s">
        <v>230</v>
      </c>
      <c r="E2" t="s">
        <v>216</v>
      </c>
      <c r="F2" t="s">
        <v>4</v>
      </c>
      <c r="G2">
        <v>8360</v>
      </c>
      <c r="H2">
        <v>2</v>
      </c>
      <c r="I2">
        <v>10</v>
      </c>
      <c r="J2">
        <v>22</v>
      </c>
      <c r="K2">
        <v>3678.4</v>
      </c>
    </row>
    <row r="3" spans="1:11">
      <c r="A3" t="s">
        <v>187</v>
      </c>
      <c r="B3" t="s">
        <v>194</v>
      </c>
      <c r="D3" t="s">
        <v>230</v>
      </c>
      <c r="E3" t="s">
        <v>216</v>
      </c>
      <c r="F3" t="s">
        <v>4</v>
      </c>
      <c r="G3">
        <v>8360</v>
      </c>
      <c r="H3">
        <v>1</v>
      </c>
      <c r="I3">
        <v>10</v>
      </c>
      <c r="J3">
        <v>22</v>
      </c>
      <c r="K3">
        <v>1839.2</v>
      </c>
    </row>
    <row r="4" spans="1:11">
      <c r="A4" t="s">
        <v>187</v>
      </c>
      <c r="B4" t="s">
        <v>193</v>
      </c>
      <c r="D4" t="s">
        <v>230</v>
      </c>
      <c r="E4" t="s">
        <v>216</v>
      </c>
      <c r="F4" t="s">
        <v>4</v>
      </c>
      <c r="G4">
        <v>8360</v>
      </c>
      <c r="H4">
        <v>1</v>
      </c>
      <c r="I4">
        <v>14</v>
      </c>
      <c r="J4">
        <v>22</v>
      </c>
      <c r="K4">
        <v>2574.88</v>
      </c>
    </row>
    <row r="5" spans="1:11">
      <c r="A5" t="s">
        <v>187</v>
      </c>
      <c r="B5" t="s">
        <v>182</v>
      </c>
      <c r="D5" t="s">
        <v>230</v>
      </c>
      <c r="E5" t="s">
        <v>216</v>
      </c>
      <c r="F5" t="s">
        <v>4</v>
      </c>
      <c r="G5">
        <v>8360</v>
      </c>
      <c r="H5">
        <v>1</v>
      </c>
      <c r="I5">
        <v>10</v>
      </c>
      <c r="J5">
        <v>22</v>
      </c>
      <c r="K5">
        <v>1839.2</v>
      </c>
    </row>
    <row r="6" spans="1:11">
      <c r="A6" t="s">
        <v>187</v>
      </c>
      <c r="B6" t="s">
        <v>181</v>
      </c>
      <c r="D6" t="s">
        <v>230</v>
      </c>
      <c r="E6" t="s">
        <v>216</v>
      </c>
      <c r="F6" t="s">
        <v>4</v>
      </c>
      <c r="G6">
        <v>8360</v>
      </c>
      <c r="H6">
        <v>1</v>
      </c>
      <c r="I6">
        <v>10</v>
      </c>
      <c r="J6">
        <v>22</v>
      </c>
      <c r="K6">
        <v>1839.2</v>
      </c>
    </row>
    <row r="7" spans="1:11">
      <c r="A7" t="s">
        <v>187</v>
      </c>
      <c r="B7" t="s">
        <v>180</v>
      </c>
      <c r="D7" t="s">
        <v>230</v>
      </c>
      <c r="E7" t="s">
        <v>216</v>
      </c>
      <c r="F7" t="s">
        <v>4</v>
      </c>
      <c r="G7">
        <v>8360</v>
      </c>
      <c r="H7">
        <v>1</v>
      </c>
      <c r="I7">
        <v>10</v>
      </c>
      <c r="J7">
        <v>22</v>
      </c>
      <c r="K7">
        <v>1839.2</v>
      </c>
    </row>
    <row r="8" spans="1:11">
      <c r="A8" t="s">
        <v>187</v>
      </c>
      <c r="B8" t="s">
        <v>179</v>
      </c>
      <c r="D8" t="s">
        <v>230</v>
      </c>
      <c r="E8" t="s">
        <v>216</v>
      </c>
      <c r="F8" t="s">
        <v>4</v>
      </c>
      <c r="G8">
        <v>8360</v>
      </c>
      <c r="H8">
        <v>1</v>
      </c>
      <c r="I8">
        <v>10</v>
      </c>
      <c r="J8">
        <v>22</v>
      </c>
      <c r="K8">
        <v>1839.2</v>
      </c>
    </row>
    <row r="9" spans="1:11">
      <c r="A9" t="s">
        <v>187</v>
      </c>
      <c r="B9" t="s">
        <v>178</v>
      </c>
      <c r="D9" t="s">
        <v>230</v>
      </c>
      <c r="E9" t="s">
        <v>216</v>
      </c>
      <c r="F9" t="s">
        <v>4</v>
      </c>
      <c r="G9">
        <v>8360</v>
      </c>
      <c r="H9">
        <v>1</v>
      </c>
      <c r="I9">
        <v>10</v>
      </c>
      <c r="J9">
        <v>22</v>
      </c>
      <c r="K9">
        <v>1839.2</v>
      </c>
    </row>
    <row r="10" spans="1:11">
      <c r="A10" t="s">
        <v>207</v>
      </c>
      <c r="B10" t="s">
        <v>205</v>
      </c>
      <c r="D10" t="s">
        <v>230</v>
      </c>
      <c r="E10" t="s">
        <v>216</v>
      </c>
      <c r="F10" t="s">
        <v>4</v>
      </c>
      <c r="G10">
        <v>8360</v>
      </c>
      <c r="H10">
        <v>1</v>
      </c>
      <c r="I10">
        <v>8</v>
      </c>
      <c r="J10">
        <v>22</v>
      </c>
      <c r="K10">
        <v>1471.36</v>
      </c>
    </row>
    <row r="11" spans="1:11">
      <c r="A11" t="s">
        <v>207</v>
      </c>
      <c r="B11" t="s">
        <v>204</v>
      </c>
      <c r="D11" t="s">
        <v>230</v>
      </c>
      <c r="E11" t="s">
        <v>216</v>
      </c>
      <c r="F11" t="s">
        <v>4</v>
      </c>
      <c r="G11">
        <v>8360</v>
      </c>
      <c r="H11">
        <v>1</v>
      </c>
      <c r="I11">
        <v>5</v>
      </c>
      <c r="J11">
        <v>22</v>
      </c>
      <c r="K11">
        <v>919.6</v>
      </c>
    </row>
    <row r="12" spans="1:11">
      <c r="A12" t="s">
        <v>207</v>
      </c>
      <c r="B12" t="s">
        <v>203</v>
      </c>
      <c r="D12" t="s">
        <v>230</v>
      </c>
      <c r="E12" t="s">
        <v>216</v>
      </c>
      <c r="F12" t="s">
        <v>4</v>
      </c>
      <c r="G12">
        <v>8360</v>
      </c>
      <c r="H12">
        <v>1</v>
      </c>
      <c r="I12">
        <v>8</v>
      </c>
      <c r="J12">
        <v>22</v>
      </c>
      <c r="K12">
        <v>1471.36</v>
      </c>
    </row>
    <row r="13" spans="1:11">
      <c r="A13" t="s">
        <v>149</v>
      </c>
      <c r="B13" t="s">
        <v>122</v>
      </c>
      <c r="D13" t="s">
        <v>230</v>
      </c>
      <c r="E13" t="s">
        <v>216</v>
      </c>
      <c r="F13" t="s">
        <v>4</v>
      </c>
      <c r="G13">
        <v>8360</v>
      </c>
      <c r="H13">
        <v>6</v>
      </c>
      <c r="I13">
        <v>13</v>
      </c>
      <c r="J13">
        <v>22</v>
      </c>
      <c r="K13">
        <v>14345.76</v>
      </c>
    </row>
    <row r="14" spans="1:11">
      <c r="A14" t="s">
        <v>92</v>
      </c>
      <c r="B14" t="s">
        <v>90</v>
      </c>
      <c r="D14" t="s">
        <v>230</v>
      </c>
      <c r="E14" t="s">
        <v>216</v>
      </c>
      <c r="F14" t="s">
        <v>4</v>
      </c>
      <c r="G14">
        <v>8360</v>
      </c>
      <c r="H14">
        <v>1</v>
      </c>
      <c r="I14">
        <v>7</v>
      </c>
      <c r="J14">
        <v>22</v>
      </c>
      <c r="K14">
        <v>1287.44</v>
      </c>
    </row>
    <row r="15" spans="1:11">
      <c r="A15" t="s">
        <v>92</v>
      </c>
      <c r="B15" t="s">
        <v>89</v>
      </c>
      <c r="D15" t="s">
        <v>230</v>
      </c>
      <c r="E15" t="s">
        <v>216</v>
      </c>
      <c r="F15" t="s">
        <v>4</v>
      </c>
      <c r="G15">
        <v>8360</v>
      </c>
      <c r="H15">
        <v>1</v>
      </c>
      <c r="I15">
        <v>7</v>
      </c>
      <c r="J15">
        <v>22</v>
      </c>
      <c r="K15">
        <v>1287.44</v>
      </c>
    </row>
    <row r="16" spans="1:11">
      <c r="A16" t="s">
        <v>92</v>
      </c>
      <c r="B16" t="s">
        <v>88</v>
      </c>
      <c r="D16" t="s">
        <v>230</v>
      </c>
      <c r="E16" t="s">
        <v>216</v>
      </c>
      <c r="F16" t="s">
        <v>4</v>
      </c>
      <c r="G16">
        <v>8360</v>
      </c>
      <c r="H16">
        <v>1</v>
      </c>
      <c r="I16">
        <v>7</v>
      </c>
      <c r="J16">
        <v>22</v>
      </c>
      <c r="K16">
        <v>1287.44</v>
      </c>
    </row>
    <row r="17" spans="1:11">
      <c r="A17" t="s">
        <v>92</v>
      </c>
      <c r="B17" t="s">
        <v>87</v>
      </c>
      <c r="D17" t="s">
        <v>230</v>
      </c>
      <c r="E17" t="s">
        <v>216</v>
      </c>
      <c r="F17" t="s">
        <v>4</v>
      </c>
      <c r="G17">
        <v>8360</v>
      </c>
      <c r="H17">
        <v>1</v>
      </c>
      <c r="I17">
        <v>7</v>
      </c>
      <c r="J17">
        <v>22</v>
      </c>
      <c r="K17">
        <v>1287.44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4"/>
    </sheetView>
  </sheetViews>
  <sheetFormatPr baseColWidth="10" defaultRowHeight="15.75"/>
  <cols>
    <col min="1" max="1" width="14.875" customWidth="1"/>
    <col min="3" max="3" width="13.375" customWidth="1"/>
    <col min="5" max="5" width="16" customWidth="1"/>
    <col min="7" max="7" width="45.75" customWidth="1"/>
    <col min="8" max="8" width="20.25" customWidth="1"/>
  </cols>
  <sheetData>
    <row r="1" spans="1:11">
      <c r="A1" t="s">
        <v>11</v>
      </c>
      <c r="B1" t="s">
        <v>3</v>
      </c>
      <c r="C1" t="s">
        <v>2</v>
      </c>
      <c r="D1" t="s">
        <v>0</v>
      </c>
      <c r="E1" t="s">
        <v>1</v>
      </c>
      <c r="F1" t="s">
        <v>12</v>
      </c>
      <c r="G1" t="s">
        <v>6</v>
      </c>
      <c r="H1" t="s">
        <v>5</v>
      </c>
      <c r="I1" t="s">
        <v>9</v>
      </c>
      <c r="J1" t="s">
        <v>10</v>
      </c>
      <c r="K1" t="s">
        <v>7</v>
      </c>
    </row>
    <row r="2" spans="1:11">
      <c r="A2" t="s">
        <v>118</v>
      </c>
      <c r="B2" t="s">
        <v>122</v>
      </c>
      <c r="D2" t="s">
        <v>228</v>
      </c>
      <c r="E2" t="s">
        <v>216</v>
      </c>
      <c r="F2" t="s">
        <v>4</v>
      </c>
      <c r="G2">
        <v>8360</v>
      </c>
      <c r="H2">
        <v>5</v>
      </c>
      <c r="I2">
        <v>14</v>
      </c>
      <c r="J2">
        <v>24</v>
      </c>
      <c r="K2">
        <v>14044.8</v>
      </c>
    </row>
    <row r="3" spans="1:11">
      <c r="A3" t="s">
        <v>104</v>
      </c>
      <c r="B3" t="s">
        <v>99</v>
      </c>
      <c r="D3" t="s">
        <v>228</v>
      </c>
      <c r="E3" t="s">
        <v>216</v>
      </c>
      <c r="F3" t="s">
        <v>4</v>
      </c>
      <c r="G3">
        <v>8360</v>
      </c>
      <c r="H3">
        <v>1</v>
      </c>
      <c r="I3">
        <v>14</v>
      </c>
      <c r="J3">
        <v>22</v>
      </c>
      <c r="K3">
        <v>2574.88</v>
      </c>
    </row>
    <row r="4" spans="1:11">
      <c r="A4" t="s">
        <v>92</v>
      </c>
      <c r="B4" t="s">
        <v>85</v>
      </c>
      <c r="D4" t="s">
        <v>228</v>
      </c>
      <c r="E4" t="s">
        <v>216</v>
      </c>
      <c r="F4" t="s">
        <v>4</v>
      </c>
      <c r="G4">
        <v>8360</v>
      </c>
      <c r="H4">
        <v>1</v>
      </c>
      <c r="I4">
        <v>14</v>
      </c>
      <c r="J4">
        <v>22</v>
      </c>
      <c r="K4">
        <v>2574.88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29" workbookViewId="0">
      <selection activeCell="B47" sqref="B47"/>
    </sheetView>
  </sheetViews>
  <sheetFormatPr baseColWidth="10" defaultRowHeight="15.75"/>
  <cols>
    <col min="1" max="1" width="14.875" customWidth="1"/>
    <col min="3" max="3" width="13.375" customWidth="1"/>
    <col min="5" max="5" width="16" customWidth="1"/>
    <col min="7" max="7" width="45.75" customWidth="1"/>
    <col min="8" max="8" width="20.25" customWidth="1"/>
  </cols>
  <sheetData>
    <row r="1" spans="1:11">
      <c r="A1" t="s">
        <v>11</v>
      </c>
      <c r="B1" t="s">
        <v>3</v>
      </c>
      <c r="C1" t="s">
        <v>2</v>
      </c>
      <c r="D1" t="s">
        <v>0</v>
      </c>
      <c r="E1" t="s">
        <v>1</v>
      </c>
      <c r="F1" t="s">
        <v>12</v>
      </c>
      <c r="G1" t="s">
        <v>6</v>
      </c>
      <c r="H1" t="s">
        <v>5</v>
      </c>
      <c r="I1" t="s">
        <v>9</v>
      </c>
      <c r="J1" t="s">
        <v>10</v>
      </c>
      <c r="K1" t="s">
        <v>7</v>
      </c>
    </row>
    <row r="2" spans="1:11">
      <c r="A2" t="s">
        <v>187</v>
      </c>
      <c r="B2" t="s">
        <v>194</v>
      </c>
      <c r="D2" t="s">
        <v>64</v>
      </c>
      <c r="E2" t="s">
        <v>216</v>
      </c>
      <c r="F2" t="s">
        <v>218</v>
      </c>
      <c r="G2">
        <v>145</v>
      </c>
      <c r="H2">
        <v>19</v>
      </c>
      <c r="I2">
        <v>12</v>
      </c>
      <c r="J2">
        <v>22</v>
      </c>
      <c r="K2">
        <v>727.32</v>
      </c>
    </row>
    <row r="3" spans="1:11">
      <c r="A3" t="s">
        <v>187</v>
      </c>
      <c r="B3" t="s">
        <v>193</v>
      </c>
      <c r="D3" t="s">
        <v>64</v>
      </c>
      <c r="E3" t="s">
        <v>216</v>
      </c>
      <c r="F3" t="s">
        <v>218</v>
      </c>
      <c r="G3">
        <v>145</v>
      </c>
      <c r="H3">
        <v>16</v>
      </c>
      <c r="I3">
        <v>8</v>
      </c>
      <c r="J3">
        <v>22</v>
      </c>
      <c r="K3">
        <v>408.32</v>
      </c>
    </row>
    <row r="4" spans="1:11">
      <c r="A4" t="s">
        <v>187</v>
      </c>
      <c r="B4" t="s">
        <v>192</v>
      </c>
      <c r="D4" t="s">
        <v>64</v>
      </c>
      <c r="E4" t="s">
        <v>216</v>
      </c>
      <c r="F4" t="s">
        <v>218</v>
      </c>
      <c r="G4">
        <v>145</v>
      </c>
      <c r="H4">
        <v>19</v>
      </c>
      <c r="I4">
        <v>12</v>
      </c>
      <c r="J4">
        <v>22</v>
      </c>
      <c r="K4">
        <v>727.32</v>
      </c>
    </row>
    <row r="5" spans="1:11">
      <c r="A5" t="s">
        <v>187</v>
      </c>
      <c r="B5" t="s">
        <v>191</v>
      </c>
      <c r="D5" t="s">
        <v>64</v>
      </c>
      <c r="E5" t="s">
        <v>216</v>
      </c>
      <c r="F5" t="s">
        <v>218</v>
      </c>
      <c r="G5">
        <v>145</v>
      </c>
      <c r="H5">
        <v>16</v>
      </c>
      <c r="I5">
        <v>12</v>
      </c>
      <c r="J5">
        <v>22</v>
      </c>
      <c r="K5">
        <v>612.48</v>
      </c>
    </row>
    <row r="6" spans="1:11">
      <c r="A6" t="s">
        <v>187</v>
      </c>
      <c r="B6" t="s">
        <v>190</v>
      </c>
      <c r="D6" t="s">
        <v>64</v>
      </c>
      <c r="E6" t="s">
        <v>216</v>
      </c>
      <c r="F6" t="s">
        <v>218</v>
      </c>
      <c r="G6">
        <v>145</v>
      </c>
      <c r="H6">
        <v>18</v>
      </c>
      <c r="I6">
        <v>10</v>
      </c>
      <c r="J6">
        <v>22</v>
      </c>
      <c r="K6">
        <v>574.20000000000005</v>
      </c>
    </row>
    <row r="7" spans="1:11">
      <c r="A7" t="s">
        <v>187</v>
      </c>
      <c r="B7" t="s">
        <v>189</v>
      </c>
      <c r="D7" t="s">
        <v>64</v>
      </c>
      <c r="E7" t="s">
        <v>216</v>
      </c>
      <c r="F7" t="s">
        <v>218</v>
      </c>
      <c r="G7">
        <v>145</v>
      </c>
      <c r="H7">
        <v>15</v>
      </c>
      <c r="I7">
        <v>10</v>
      </c>
      <c r="J7">
        <v>22</v>
      </c>
      <c r="K7">
        <v>478.5</v>
      </c>
    </row>
    <row r="8" spans="1:11">
      <c r="A8" t="s">
        <v>187</v>
      </c>
      <c r="B8" t="s">
        <v>188</v>
      </c>
      <c r="D8" t="s">
        <v>64</v>
      </c>
      <c r="E8" t="s">
        <v>216</v>
      </c>
      <c r="F8" t="s">
        <v>218</v>
      </c>
      <c r="G8">
        <v>145</v>
      </c>
      <c r="H8">
        <v>23</v>
      </c>
      <c r="I8">
        <v>12</v>
      </c>
      <c r="J8">
        <v>22</v>
      </c>
      <c r="K8">
        <v>880.44</v>
      </c>
    </row>
    <row r="9" spans="1:11">
      <c r="A9" t="s">
        <v>187</v>
      </c>
      <c r="B9" t="s">
        <v>194</v>
      </c>
      <c r="D9" t="s">
        <v>123</v>
      </c>
      <c r="E9" t="s">
        <v>216</v>
      </c>
      <c r="F9" t="s">
        <v>218</v>
      </c>
      <c r="G9">
        <v>498</v>
      </c>
      <c r="H9">
        <v>1</v>
      </c>
      <c r="I9">
        <v>12</v>
      </c>
      <c r="J9">
        <v>22</v>
      </c>
      <c r="K9">
        <v>131.47200000000001</v>
      </c>
    </row>
    <row r="10" spans="1:11">
      <c r="A10" t="s">
        <v>187</v>
      </c>
      <c r="B10" t="s">
        <v>192</v>
      </c>
      <c r="D10" t="s">
        <v>123</v>
      </c>
      <c r="E10" t="s">
        <v>216</v>
      </c>
      <c r="F10" t="s">
        <v>218</v>
      </c>
      <c r="G10">
        <v>498</v>
      </c>
      <c r="H10">
        <v>1</v>
      </c>
      <c r="I10">
        <v>12</v>
      </c>
      <c r="J10">
        <v>22</v>
      </c>
      <c r="K10">
        <v>131.47200000000001</v>
      </c>
    </row>
    <row r="11" spans="1:11">
      <c r="A11" t="s">
        <v>187</v>
      </c>
      <c r="B11" t="s">
        <v>191</v>
      </c>
      <c r="D11" t="s">
        <v>123</v>
      </c>
      <c r="E11" t="s">
        <v>216</v>
      </c>
      <c r="F11" t="s">
        <v>218</v>
      </c>
      <c r="G11">
        <v>498</v>
      </c>
      <c r="H11">
        <v>1</v>
      </c>
      <c r="I11">
        <v>12</v>
      </c>
      <c r="J11">
        <v>22</v>
      </c>
      <c r="K11">
        <v>131.47200000000001</v>
      </c>
    </row>
    <row r="12" spans="1:11">
      <c r="A12" t="s">
        <v>187</v>
      </c>
      <c r="B12" t="s">
        <v>190</v>
      </c>
      <c r="D12" t="s">
        <v>123</v>
      </c>
      <c r="E12" t="s">
        <v>216</v>
      </c>
      <c r="F12" t="s">
        <v>218</v>
      </c>
      <c r="G12">
        <v>498</v>
      </c>
      <c r="H12">
        <v>1</v>
      </c>
      <c r="I12">
        <v>10</v>
      </c>
      <c r="J12">
        <v>22</v>
      </c>
      <c r="K12">
        <v>109.56</v>
      </c>
    </row>
    <row r="13" spans="1:11">
      <c r="A13" t="s">
        <v>187</v>
      </c>
      <c r="B13" t="s">
        <v>188</v>
      </c>
      <c r="D13" t="s">
        <v>123</v>
      </c>
      <c r="E13" t="s">
        <v>216</v>
      </c>
      <c r="F13" t="s">
        <v>218</v>
      </c>
      <c r="G13">
        <v>498</v>
      </c>
      <c r="H13">
        <v>1</v>
      </c>
      <c r="I13">
        <v>10</v>
      </c>
      <c r="J13">
        <v>22</v>
      </c>
      <c r="K13">
        <v>109.56</v>
      </c>
    </row>
    <row r="14" spans="1:11">
      <c r="A14" t="s">
        <v>149</v>
      </c>
      <c r="B14" t="s">
        <v>132</v>
      </c>
      <c r="D14" t="s">
        <v>143</v>
      </c>
      <c r="E14" t="s">
        <v>216</v>
      </c>
      <c r="F14" t="s">
        <v>218</v>
      </c>
      <c r="G14">
        <v>550</v>
      </c>
      <c r="H14">
        <v>1</v>
      </c>
      <c r="I14">
        <v>1</v>
      </c>
      <c r="J14">
        <v>1</v>
      </c>
      <c r="K14">
        <v>0.55000000000000004</v>
      </c>
    </row>
    <row r="15" spans="1:11">
      <c r="A15" t="s">
        <v>149</v>
      </c>
      <c r="B15" t="s">
        <v>132</v>
      </c>
      <c r="D15" t="s">
        <v>144</v>
      </c>
      <c r="E15" t="s">
        <v>216</v>
      </c>
      <c r="F15" t="s">
        <v>218</v>
      </c>
      <c r="G15">
        <v>750</v>
      </c>
      <c r="H15">
        <v>1</v>
      </c>
      <c r="I15">
        <v>1</v>
      </c>
      <c r="J15">
        <v>1</v>
      </c>
      <c r="K15">
        <v>0.75</v>
      </c>
    </row>
    <row r="16" spans="1:11">
      <c r="A16" t="s">
        <v>149</v>
      </c>
      <c r="B16" t="s">
        <v>132</v>
      </c>
      <c r="D16" t="s">
        <v>142</v>
      </c>
      <c r="E16" t="s">
        <v>216</v>
      </c>
      <c r="F16" t="s">
        <v>218</v>
      </c>
      <c r="G16">
        <v>550</v>
      </c>
      <c r="H16">
        <v>1</v>
      </c>
      <c r="I16">
        <v>1</v>
      </c>
      <c r="J16">
        <v>1</v>
      </c>
      <c r="K16">
        <v>0.55000000000000004</v>
      </c>
    </row>
    <row r="17" spans="1:11">
      <c r="A17" t="s">
        <v>149</v>
      </c>
      <c r="B17" t="s">
        <v>130</v>
      </c>
      <c r="D17" t="s">
        <v>140</v>
      </c>
      <c r="E17" t="s">
        <v>216</v>
      </c>
      <c r="F17" t="s">
        <v>218</v>
      </c>
      <c r="G17">
        <v>1.22</v>
      </c>
      <c r="H17">
        <v>3</v>
      </c>
      <c r="I17">
        <v>2</v>
      </c>
      <c r="J17">
        <v>1</v>
      </c>
      <c r="K17">
        <v>7.3200000000000001E-3</v>
      </c>
    </row>
    <row r="18" spans="1:11">
      <c r="A18" t="s">
        <v>149</v>
      </c>
      <c r="B18" t="s">
        <v>127</v>
      </c>
      <c r="D18" t="s">
        <v>135</v>
      </c>
      <c r="E18" t="s">
        <v>216</v>
      </c>
      <c r="F18" t="s">
        <v>218</v>
      </c>
      <c r="G18">
        <v>3000</v>
      </c>
      <c r="H18">
        <v>1</v>
      </c>
      <c r="I18">
        <v>1</v>
      </c>
      <c r="J18">
        <v>1</v>
      </c>
      <c r="K18">
        <v>3</v>
      </c>
    </row>
    <row r="19" spans="1:11">
      <c r="A19" t="s">
        <v>149</v>
      </c>
      <c r="B19" t="s">
        <v>129</v>
      </c>
      <c r="D19" t="s">
        <v>137</v>
      </c>
      <c r="E19" t="s">
        <v>216</v>
      </c>
      <c r="F19" t="s">
        <v>218</v>
      </c>
      <c r="G19">
        <v>686</v>
      </c>
      <c r="H19">
        <v>1</v>
      </c>
      <c r="I19">
        <v>1</v>
      </c>
      <c r="J19">
        <v>1</v>
      </c>
      <c r="K19">
        <v>0.68600000000000005</v>
      </c>
    </row>
    <row r="20" spans="1:11">
      <c r="A20" t="s">
        <v>149</v>
      </c>
      <c r="B20" t="s">
        <v>129</v>
      </c>
      <c r="D20" t="s">
        <v>137</v>
      </c>
      <c r="E20" t="s">
        <v>216</v>
      </c>
      <c r="F20" t="s">
        <v>218</v>
      </c>
      <c r="G20">
        <v>686</v>
      </c>
      <c r="H20">
        <v>1</v>
      </c>
      <c r="I20">
        <v>1</v>
      </c>
      <c r="J20">
        <v>1</v>
      </c>
      <c r="K20">
        <v>0.68600000000000005</v>
      </c>
    </row>
    <row r="21" spans="1:11">
      <c r="A21" t="s">
        <v>149</v>
      </c>
      <c r="B21" t="s">
        <v>132</v>
      </c>
      <c r="D21" t="s">
        <v>147</v>
      </c>
      <c r="E21" t="s">
        <v>216</v>
      </c>
      <c r="F21" t="s">
        <v>218</v>
      </c>
      <c r="G21">
        <v>30</v>
      </c>
      <c r="H21">
        <v>10</v>
      </c>
      <c r="I21">
        <v>3</v>
      </c>
      <c r="J21">
        <v>22</v>
      </c>
      <c r="K21">
        <v>19.8</v>
      </c>
    </row>
    <row r="22" spans="1:11">
      <c r="A22" t="s">
        <v>149</v>
      </c>
      <c r="B22" t="s">
        <v>132</v>
      </c>
      <c r="D22" t="s">
        <v>148</v>
      </c>
      <c r="E22" t="s">
        <v>216</v>
      </c>
      <c r="F22" t="s">
        <v>218</v>
      </c>
      <c r="G22">
        <v>100</v>
      </c>
      <c r="H22">
        <v>10</v>
      </c>
      <c r="I22">
        <v>3</v>
      </c>
      <c r="J22">
        <v>22</v>
      </c>
      <c r="K22">
        <v>66</v>
      </c>
    </row>
    <row r="23" spans="1:11">
      <c r="A23" t="s">
        <v>149</v>
      </c>
      <c r="B23" t="s">
        <v>127</v>
      </c>
      <c r="D23" t="s">
        <v>134</v>
      </c>
      <c r="E23" t="s">
        <v>216</v>
      </c>
      <c r="F23" t="s">
        <v>218</v>
      </c>
      <c r="G23">
        <v>1500</v>
      </c>
      <c r="H23">
        <v>3</v>
      </c>
      <c r="I23">
        <v>2</v>
      </c>
      <c r="J23">
        <v>1</v>
      </c>
      <c r="K23">
        <v>9</v>
      </c>
    </row>
    <row r="24" spans="1:11">
      <c r="A24" t="s">
        <v>149</v>
      </c>
      <c r="B24" t="s">
        <v>130</v>
      </c>
      <c r="D24" t="s">
        <v>139</v>
      </c>
      <c r="E24" t="s">
        <v>216</v>
      </c>
      <c r="F24" t="s">
        <v>218</v>
      </c>
      <c r="G24">
        <v>750</v>
      </c>
      <c r="H24">
        <v>1</v>
      </c>
      <c r="I24">
        <v>2</v>
      </c>
      <c r="J24">
        <v>1</v>
      </c>
      <c r="K24">
        <v>1.5</v>
      </c>
    </row>
    <row r="25" spans="1:11">
      <c r="A25" t="s">
        <v>149</v>
      </c>
      <c r="B25" t="s">
        <v>158</v>
      </c>
      <c r="D25" t="s">
        <v>164</v>
      </c>
      <c r="E25" t="s">
        <v>216</v>
      </c>
      <c r="F25" t="s">
        <v>218</v>
      </c>
      <c r="G25">
        <v>15</v>
      </c>
      <c r="H25">
        <v>1</v>
      </c>
      <c r="I25">
        <v>3</v>
      </c>
      <c r="J25">
        <v>1</v>
      </c>
      <c r="K25">
        <v>4.4999999999999998E-2</v>
      </c>
    </row>
    <row r="26" spans="1:11">
      <c r="A26" t="s">
        <v>149</v>
      </c>
      <c r="B26" t="s">
        <v>130</v>
      </c>
      <c r="D26" t="s">
        <v>225</v>
      </c>
      <c r="E26" t="s">
        <v>216</v>
      </c>
      <c r="F26" t="s">
        <v>218</v>
      </c>
      <c r="G26">
        <v>54</v>
      </c>
      <c r="H26">
        <v>4</v>
      </c>
      <c r="I26">
        <v>3</v>
      </c>
      <c r="J26">
        <v>22</v>
      </c>
      <c r="K26">
        <v>14.256</v>
      </c>
    </row>
    <row r="27" spans="1:11">
      <c r="A27" t="s">
        <v>149</v>
      </c>
      <c r="B27" t="s">
        <v>151</v>
      </c>
      <c r="D27" t="s">
        <v>160</v>
      </c>
      <c r="E27" t="s">
        <v>216</v>
      </c>
      <c r="F27" t="s">
        <v>218</v>
      </c>
      <c r="G27">
        <v>12</v>
      </c>
      <c r="H27">
        <v>1</v>
      </c>
      <c r="I27">
        <v>1</v>
      </c>
      <c r="J27">
        <v>1</v>
      </c>
      <c r="K27">
        <v>1.2E-2</v>
      </c>
    </row>
    <row r="28" spans="1:11">
      <c r="A28" t="s">
        <v>149</v>
      </c>
      <c r="B28" t="s">
        <v>158</v>
      </c>
      <c r="D28" t="s">
        <v>163</v>
      </c>
      <c r="E28" t="s">
        <v>216</v>
      </c>
      <c r="F28" t="s">
        <v>218</v>
      </c>
      <c r="G28">
        <v>7</v>
      </c>
      <c r="H28">
        <v>1</v>
      </c>
      <c r="I28">
        <v>3</v>
      </c>
      <c r="J28">
        <v>1</v>
      </c>
      <c r="K28">
        <v>2.1000000000000001E-2</v>
      </c>
    </row>
    <row r="29" spans="1:11">
      <c r="A29" t="s">
        <v>149</v>
      </c>
      <c r="B29" t="s">
        <v>151</v>
      </c>
      <c r="D29" t="s">
        <v>159</v>
      </c>
      <c r="E29" t="s">
        <v>216</v>
      </c>
      <c r="F29" t="s">
        <v>218</v>
      </c>
      <c r="G29">
        <v>18.3</v>
      </c>
      <c r="H29">
        <v>1</v>
      </c>
      <c r="I29">
        <v>1</v>
      </c>
      <c r="J29">
        <v>1</v>
      </c>
      <c r="K29">
        <v>1.83E-2</v>
      </c>
    </row>
    <row r="30" spans="1:11">
      <c r="A30" t="s">
        <v>149</v>
      </c>
      <c r="B30" t="s">
        <v>129</v>
      </c>
      <c r="D30" t="s">
        <v>138</v>
      </c>
      <c r="E30" t="s">
        <v>216</v>
      </c>
      <c r="F30" t="s">
        <v>218</v>
      </c>
      <c r="G30">
        <v>7.2</v>
      </c>
      <c r="H30">
        <v>1</v>
      </c>
      <c r="I30">
        <v>4</v>
      </c>
      <c r="J30">
        <v>1</v>
      </c>
      <c r="K30">
        <v>2.8799999999999999E-2</v>
      </c>
    </row>
    <row r="31" spans="1:11">
      <c r="A31" t="s">
        <v>149</v>
      </c>
      <c r="B31" t="s">
        <v>132</v>
      </c>
      <c r="D31" t="s">
        <v>145</v>
      </c>
      <c r="E31" t="s">
        <v>216</v>
      </c>
      <c r="F31" t="s">
        <v>218</v>
      </c>
      <c r="G31">
        <v>0.5</v>
      </c>
      <c r="H31">
        <v>5</v>
      </c>
      <c r="I31">
        <v>2</v>
      </c>
      <c r="J31">
        <v>4</v>
      </c>
      <c r="K31">
        <v>0.02</v>
      </c>
    </row>
    <row r="32" spans="1:11">
      <c r="A32" t="s">
        <v>149</v>
      </c>
      <c r="B32" t="s">
        <v>132</v>
      </c>
      <c r="D32" t="s">
        <v>146</v>
      </c>
      <c r="E32" t="s">
        <v>216</v>
      </c>
      <c r="F32" t="s">
        <v>218</v>
      </c>
      <c r="G32">
        <v>6</v>
      </c>
      <c r="H32">
        <v>10</v>
      </c>
      <c r="I32">
        <v>3</v>
      </c>
      <c r="J32">
        <v>22</v>
      </c>
      <c r="K32">
        <v>3.96</v>
      </c>
    </row>
    <row r="33" spans="1:11">
      <c r="A33" t="s">
        <v>149</v>
      </c>
      <c r="B33" t="s">
        <v>130</v>
      </c>
      <c r="D33" t="s">
        <v>141</v>
      </c>
      <c r="E33" t="s">
        <v>216</v>
      </c>
      <c r="F33" t="s">
        <v>218</v>
      </c>
      <c r="G33">
        <v>1500</v>
      </c>
      <c r="H33">
        <v>1</v>
      </c>
      <c r="I33">
        <v>4</v>
      </c>
      <c r="J33">
        <v>1</v>
      </c>
      <c r="K33">
        <v>6</v>
      </c>
    </row>
    <row r="34" spans="1:11">
      <c r="A34" t="s">
        <v>149</v>
      </c>
      <c r="B34" t="s">
        <v>158</v>
      </c>
      <c r="D34" t="s">
        <v>64</v>
      </c>
      <c r="E34" t="s">
        <v>216</v>
      </c>
      <c r="F34" t="s">
        <v>218</v>
      </c>
      <c r="G34">
        <v>145</v>
      </c>
      <c r="H34">
        <v>1</v>
      </c>
      <c r="I34">
        <v>3</v>
      </c>
      <c r="J34">
        <v>1</v>
      </c>
      <c r="K34">
        <v>0.435</v>
      </c>
    </row>
    <row r="35" spans="1:11">
      <c r="A35" t="s">
        <v>149</v>
      </c>
      <c r="B35" t="s">
        <v>151</v>
      </c>
      <c r="D35" t="s">
        <v>64</v>
      </c>
      <c r="E35" t="s">
        <v>216</v>
      </c>
      <c r="F35" t="s">
        <v>218</v>
      </c>
      <c r="G35">
        <v>145</v>
      </c>
      <c r="H35">
        <v>1</v>
      </c>
      <c r="I35">
        <v>1</v>
      </c>
      <c r="J35">
        <v>1</v>
      </c>
      <c r="K35">
        <v>0.14499999999999999</v>
      </c>
    </row>
    <row r="36" spans="1:11">
      <c r="A36" t="s">
        <v>149</v>
      </c>
      <c r="B36" t="s">
        <v>130</v>
      </c>
      <c r="D36" t="s">
        <v>64</v>
      </c>
      <c r="E36" t="s">
        <v>216</v>
      </c>
      <c r="F36" t="s">
        <v>218</v>
      </c>
      <c r="G36">
        <v>145</v>
      </c>
      <c r="H36">
        <v>1</v>
      </c>
      <c r="I36">
        <v>1</v>
      </c>
      <c r="J36">
        <v>4</v>
      </c>
      <c r="K36">
        <v>0.57999999999999996</v>
      </c>
    </row>
    <row r="37" spans="1:11">
      <c r="A37" t="s">
        <v>149</v>
      </c>
      <c r="B37" t="s">
        <v>129</v>
      </c>
      <c r="D37" t="s">
        <v>64</v>
      </c>
      <c r="E37" t="s">
        <v>216</v>
      </c>
      <c r="F37" t="s">
        <v>218</v>
      </c>
      <c r="G37">
        <v>145</v>
      </c>
      <c r="H37">
        <v>7</v>
      </c>
      <c r="I37">
        <v>2</v>
      </c>
      <c r="J37">
        <v>8</v>
      </c>
      <c r="K37">
        <v>16.239999999999998</v>
      </c>
    </row>
    <row r="38" spans="1:11">
      <c r="A38" t="s">
        <v>149</v>
      </c>
      <c r="B38" t="s">
        <v>128</v>
      </c>
      <c r="D38" t="s">
        <v>64</v>
      </c>
      <c r="E38" t="s">
        <v>216</v>
      </c>
      <c r="F38" t="s">
        <v>218</v>
      </c>
      <c r="G38">
        <v>145</v>
      </c>
      <c r="H38">
        <v>30</v>
      </c>
      <c r="I38">
        <v>4</v>
      </c>
      <c r="J38">
        <v>22</v>
      </c>
      <c r="K38">
        <v>382.8</v>
      </c>
    </row>
    <row r="39" spans="1:11">
      <c r="A39" t="s">
        <v>149</v>
      </c>
      <c r="B39" t="s">
        <v>127</v>
      </c>
      <c r="D39" t="s">
        <v>64</v>
      </c>
      <c r="E39" t="s">
        <v>216</v>
      </c>
      <c r="F39" t="s">
        <v>218</v>
      </c>
      <c r="G39">
        <v>145</v>
      </c>
      <c r="H39">
        <v>1</v>
      </c>
      <c r="I39">
        <v>1</v>
      </c>
      <c r="J39">
        <v>1</v>
      </c>
      <c r="K39">
        <v>0.14499999999999999</v>
      </c>
    </row>
    <row r="40" spans="1:11">
      <c r="A40" t="s">
        <v>149</v>
      </c>
      <c r="B40" t="s">
        <v>128</v>
      </c>
      <c r="D40" t="s">
        <v>123</v>
      </c>
      <c r="E40" t="s">
        <v>216</v>
      </c>
      <c r="F40" t="s">
        <v>218</v>
      </c>
      <c r="G40">
        <v>420</v>
      </c>
      <c r="H40">
        <v>1</v>
      </c>
      <c r="I40">
        <v>3</v>
      </c>
      <c r="J40">
        <v>12</v>
      </c>
      <c r="K40">
        <v>15.12</v>
      </c>
    </row>
    <row r="41" spans="1:11">
      <c r="A41" t="s">
        <v>176</v>
      </c>
      <c r="B41" t="s">
        <v>174</v>
      </c>
      <c r="D41" t="s">
        <v>64</v>
      </c>
      <c r="E41" t="s">
        <v>216</v>
      </c>
      <c r="F41" t="s">
        <v>218</v>
      </c>
      <c r="G41">
        <v>140</v>
      </c>
      <c r="H41">
        <v>16</v>
      </c>
      <c r="I41">
        <v>5</v>
      </c>
      <c r="J41">
        <v>22</v>
      </c>
      <c r="K41">
        <v>246.4</v>
      </c>
    </row>
    <row r="42" spans="1:11">
      <c r="A42" t="s">
        <v>176</v>
      </c>
      <c r="B42" t="s">
        <v>173</v>
      </c>
      <c r="D42" t="s">
        <v>64</v>
      </c>
      <c r="E42" t="s">
        <v>216</v>
      </c>
      <c r="F42" t="s">
        <v>218</v>
      </c>
      <c r="G42">
        <v>140</v>
      </c>
      <c r="H42">
        <v>16</v>
      </c>
      <c r="I42">
        <v>5</v>
      </c>
      <c r="J42">
        <v>22</v>
      </c>
      <c r="K42">
        <v>246.4</v>
      </c>
    </row>
    <row r="43" spans="1:11">
      <c r="A43" t="s">
        <v>118</v>
      </c>
      <c r="B43" t="s">
        <v>120</v>
      </c>
      <c r="D43" t="s">
        <v>223</v>
      </c>
      <c r="E43" t="s">
        <v>216</v>
      </c>
      <c r="F43" t="s">
        <v>218</v>
      </c>
      <c r="G43">
        <v>17660</v>
      </c>
      <c r="H43">
        <v>1</v>
      </c>
      <c r="I43">
        <v>3</v>
      </c>
      <c r="J43">
        <v>1</v>
      </c>
      <c r="K43">
        <v>52.98</v>
      </c>
    </row>
    <row r="44" spans="1:11">
      <c r="A44" t="s">
        <v>118</v>
      </c>
      <c r="B44" t="s">
        <v>120</v>
      </c>
      <c r="D44" t="s">
        <v>263</v>
      </c>
      <c r="E44" t="s">
        <v>216</v>
      </c>
      <c r="F44" t="s">
        <v>218</v>
      </c>
      <c r="G44">
        <v>6072</v>
      </c>
      <c r="H44">
        <v>1</v>
      </c>
      <c r="I44">
        <v>5</v>
      </c>
      <c r="J44">
        <v>1</v>
      </c>
      <c r="K44">
        <v>30.36</v>
      </c>
    </row>
    <row r="45" spans="1:11">
      <c r="A45" t="s">
        <v>118</v>
      </c>
      <c r="B45" t="s">
        <v>120</v>
      </c>
      <c r="D45" t="s">
        <v>222</v>
      </c>
      <c r="E45" t="s">
        <v>216</v>
      </c>
      <c r="F45" t="s">
        <v>218</v>
      </c>
      <c r="G45">
        <v>20000</v>
      </c>
      <c r="H45">
        <v>1</v>
      </c>
      <c r="I45">
        <v>3</v>
      </c>
      <c r="J45">
        <v>1</v>
      </c>
      <c r="K45">
        <v>60</v>
      </c>
    </row>
    <row r="46" spans="1:11">
      <c r="A46" t="s">
        <v>118</v>
      </c>
      <c r="B46" t="s">
        <v>125</v>
      </c>
      <c r="D46" t="s">
        <v>64</v>
      </c>
      <c r="E46" t="s">
        <v>216</v>
      </c>
      <c r="F46" t="s">
        <v>218</v>
      </c>
      <c r="G46">
        <v>145</v>
      </c>
      <c r="H46">
        <v>4</v>
      </c>
      <c r="I46">
        <v>10</v>
      </c>
      <c r="J46">
        <v>22</v>
      </c>
      <c r="K46">
        <v>127.6</v>
      </c>
    </row>
    <row r="47" spans="1:11">
      <c r="A47" t="s">
        <v>213</v>
      </c>
      <c r="B47" t="s">
        <v>210</v>
      </c>
      <c r="D47" t="s">
        <v>64</v>
      </c>
      <c r="E47" t="s">
        <v>216</v>
      </c>
      <c r="F47" t="s">
        <v>218</v>
      </c>
      <c r="G47">
        <v>142</v>
      </c>
      <c r="H47">
        <v>16</v>
      </c>
      <c r="I47">
        <v>11</v>
      </c>
      <c r="J47">
        <v>22</v>
      </c>
      <c r="K47">
        <v>549.82399999999996</v>
      </c>
    </row>
    <row r="48" spans="1:11">
      <c r="A48" t="s">
        <v>118</v>
      </c>
      <c r="B48" t="s">
        <v>119</v>
      </c>
      <c r="D48" t="s">
        <v>64</v>
      </c>
      <c r="E48" t="s">
        <v>216</v>
      </c>
      <c r="F48" t="s">
        <v>218</v>
      </c>
      <c r="G48">
        <v>145</v>
      </c>
      <c r="H48">
        <v>39</v>
      </c>
      <c r="I48">
        <v>8</v>
      </c>
      <c r="J48">
        <v>22</v>
      </c>
      <c r="K48">
        <v>995.28</v>
      </c>
    </row>
    <row r="49" spans="1:11">
      <c r="A49" t="s">
        <v>118</v>
      </c>
      <c r="B49" t="s">
        <v>119</v>
      </c>
      <c r="D49" t="s">
        <v>123</v>
      </c>
      <c r="E49" t="s">
        <v>216</v>
      </c>
      <c r="F49" t="s">
        <v>218</v>
      </c>
      <c r="G49">
        <v>485</v>
      </c>
      <c r="H49">
        <v>1</v>
      </c>
      <c r="I49">
        <v>8</v>
      </c>
      <c r="J49">
        <v>22</v>
      </c>
      <c r="K49">
        <v>85.36</v>
      </c>
    </row>
    <row r="50" spans="1:11">
      <c r="A50" t="s">
        <v>118</v>
      </c>
      <c r="B50" t="s">
        <v>121</v>
      </c>
      <c r="D50" t="s">
        <v>124</v>
      </c>
      <c r="E50" t="s">
        <v>216</v>
      </c>
      <c r="F50" t="s">
        <v>218</v>
      </c>
      <c r="H50">
        <v>1</v>
      </c>
      <c r="I50">
        <v>2</v>
      </c>
      <c r="J50">
        <v>22</v>
      </c>
      <c r="K50">
        <v>0</v>
      </c>
    </row>
    <row r="51" spans="1:11">
      <c r="A51" t="s">
        <v>118</v>
      </c>
      <c r="B51" t="s">
        <v>120</v>
      </c>
      <c r="D51" t="s">
        <v>224</v>
      </c>
      <c r="E51" t="s">
        <v>216</v>
      </c>
      <c r="F51" t="s">
        <v>218</v>
      </c>
      <c r="G51">
        <v>2640</v>
      </c>
      <c r="H51">
        <v>1</v>
      </c>
      <c r="I51">
        <v>3</v>
      </c>
      <c r="J51">
        <v>1</v>
      </c>
      <c r="K51">
        <v>7.92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A8" sqref="A8"/>
    </sheetView>
  </sheetViews>
  <sheetFormatPr baseColWidth="10" defaultRowHeight="15.75"/>
  <cols>
    <col min="1" max="1" width="14.875" customWidth="1"/>
    <col min="3" max="3" width="13.375" customWidth="1"/>
    <col min="5" max="5" width="16" customWidth="1"/>
    <col min="7" max="7" width="45.75" customWidth="1"/>
    <col min="8" max="8" width="20.25" customWidth="1"/>
  </cols>
  <sheetData>
    <row r="1" spans="1:11">
      <c r="A1" t="s">
        <v>11</v>
      </c>
      <c r="B1" t="s">
        <v>3</v>
      </c>
      <c r="C1" t="s">
        <v>2</v>
      </c>
      <c r="D1" t="s">
        <v>0</v>
      </c>
      <c r="E1" t="s">
        <v>1</v>
      </c>
      <c r="F1" t="s">
        <v>12</v>
      </c>
      <c r="G1" t="s">
        <v>6</v>
      </c>
      <c r="H1" t="s">
        <v>5</v>
      </c>
      <c r="I1" t="s">
        <v>9</v>
      </c>
      <c r="J1" t="s">
        <v>10</v>
      </c>
      <c r="K1" t="s">
        <v>7</v>
      </c>
    </row>
    <row r="2" spans="1:11">
      <c r="A2" t="s">
        <v>8</v>
      </c>
      <c r="B2" t="s">
        <v>84</v>
      </c>
      <c r="D2" t="s">
        <v>226</v>
      </c>
      <c r="E2" t="s">
        <v>216</v>
      </c>
      <c r="F2" t="s">
        <v>217</v>
      </c>
      <c r="G2">
        <v>138</v>
      </c>
      <c r="H2">
        <v>1</v>
      </c>
      <c r="I2">
        <v>14</v>
      </c>
      <c r="J2">
        <v>22</v>
      </c>
      <c r="K2">
        <v>42.503999999999998</v>
      </c>
    </row>
    <row r="3" spans="1:11">
      <c r="A3" t="s">
        <v>8</v>
      </c>
      <c r="B3" t="s">
        <v>83</v>
      </c>
      <c r="D3" t="s">
        <v>226</v>
      </c>
      <c r="E3" t="s">
        <v>216</v>
      </c>
      <c r="F3" t="s">
        <v>217</v>
      </c>
      <c r="G3">
        <v>138</v>
      </c>
      <c r="H3">
        <v>1</v>
      </c>
      <c r="I3">
        <v>14</v>
      </c>
      <c r="J3">
        <v>22</v>
      </c>
      <c r="K3">
        <v>42.503999999999998</v>
      </c>
    </row>
    <row r="4" spans="1:11">
      <c r="A4" t="s">
        <v>8</v>
      </c>
      <c r="B4" t="s">
        <v>82</v>
      </c>
      <c r="D4" t="s">
        <v>226</v>
      </c>
      <c r="E4" t="s">
        <v>216</v>
      </c>
      <c r="F4" t="s">
        <v>217</v>
      </c>
      <c r="G4">
        <v>138</v>
      </c>
      <c r="H4">
        <v>1</v>
      </c>
      <c r="I4">
        <v>14</v>
      </c>
      <c r="J4">
        <v>22</v>
      </c>
      <c r="K4">
        <v>42.503999999999998</v>
      </c>
    </row>
    <row r="5" spans="1:11">
      <c r="A5" t="s">
        <v>8</v>
      </c>
      <c r="B5" t="s">
        <v>81</v>
      </c>
      <c r="D5" t="s">
        <v>226</v>
      </c>
      <c r="E5" t="s">
        <v>216</v>
      </c>
      <c r="F5" t="s">
        <v>217</v>
      </c>
      <c r="G5">
        <v>138</v>
      </c>
      <c r="H5">
        <v>1</v>
      </c>
      <c r="I5">
        <v>14</v>
      </c>
      <c r="J5">
        <v>22</v>
      </c>
      <c r="K5">
        <v>42.503999999999998</v>
      </c>
    </row>
    <row r="6" spans="1:11">
      <c r="A6" t="s">
        <v>8</v>
      </c>
      <c r="B6" t="s">
        <v>80</v>
      </c>
      <c r="D6" t="s">
        <v>226</v>
      </c>
      <c r="E6" t="s">
        <v>216</v>
      </c>
      <c r="F6" t="s">
        <v>217</v>
      </c>
      <c r="G6">
        <v>138</v>
      </c>
      <c r="H6">
        <v>1</v>
      </c>
      <c r="I6">
        <v>14</v>
      </c>
      <c r="J6">
        <v>22</v>
      </c>
      <c r="K6">
        <v>42.503999999999998</v>
      </c>
    </row>
    <row r="7" spans="1:11">
      <c r="A7" t="s">
        <v>8</v>
      </c>
      <c r="B7" t="s">
        <v>79</v>
      </c>
      <c r="D7" t="s">
        <v>226</v>
      </c>
      <c r="E7" t="s">
        <v>216</v>
      </c>
      <c r="F7" t="s">
        <v>217</v>
      </c>
      <c r="G7">
        <v>138</v>
      </c>
      <c r="H7">
        <v>1</v>
      </c>
      <c r="I7">
        <v>14</v>
      </c>
      <c r="J7">
        <v>22</v>
      </c>
      <c r="K7">
        <v>42.503999999999998</v>
      </c>
    </row>
    <row r="8" spans="1:11">
      <c r="A8" t="s">
        <v>8</v>
      </c>
      <c r="B8" t="s">
        <v>78</v>
      </c>
      <c r="D8" t="s">
        <v>226</v>
      </c>
      <c r="E8" t="s">
        <v>216</v>
      </c>
      <c r="F8" t="s">
        <v>217</v>
      </c>
      <c r="G8">
        <v>138</v>
      </c>
      <c r="H8">
        <v>1</v>
      </c>
      <c r="I8">
        <v>14</v>
      </c>
      <c r="J8">
        <v>22</v>
      </c>
      <c r="K8">
        <v>42.503999999999998</v>
      </c>
    </row>
    <row r="9" spans="1:11">
      <c r="A9" t="s">
        <v>8</v>
      </c>
      <c r="B9" t="s">
        <v>77</v>
      </c>
      <c r="D9" t="s">
        <v>226</v>
      </c>
      <c r="E9" t="s">
        <v>216</v>
      </c>
      <c r="F9" t="s">
        <v>217</v>
      </c>
      <c r="G9">
        <v>138</v>
      </c>
      <c r="H9">
        <v>1</v>
      </c>
      <c r="I9">
        <v>14</v>
      </c>
      <c r="J9">
        <v>22</v>
      </c>
      <c r="K9">
        <v>42.503999999999998</v>
      </c>
    </row>
    <row r="10" spans="1:11">
      <c r="A10" t="s">
        <v>8</v>
      </c>
      <c r="B10" t="s">
        <v>84</v>
      </c>
      <c r="D10" t="s">
        <v>225</v>
      </c>
      <c r="E10" t="s">
        <v>216</v>
      </c>
      <c r="F10" t="s">
        <v>214</v>
      </c>
      <c r="G10">
        <v>25</v>
      </c>
      <c r="H10">
        <v>4</v>
      </c>
      <c r="I10">
        <v>14</v>
      </c>
      <c r="J10">
        <v>22</v>
      </c>
      <c r="K10">
        <v>30.8</v>
      </c>
    </row>
    <row r="11" spans="1:11">
      <c r="A11" t="s">
        <v>8</v>
      </c>
      <c r="B11" t="s">
        <v>83</v>
      </c>
      <c r="D11" t="s">
        <v>225</v>
      </c>
      <c r="E11" t="s">
        <v>216</v>
      </c>
      <c r="F11" t="s">
        <v>214</v>
      </c>
      <c r="G11">
        <v>25</v>
      </c>
      <c r="H11">
        <v>4</v>
      </c>
      <c r="I11">
        <v>14</v>
      </c>
      <c r="J11">
        <v>22</v>
      </c>
      <c r="K11">
        <v>30.8</v>
      </c>
    </row>
    <row r="12" spans="1:11">
      <c r="A12" t="s">
        <v>8</v>
      </c>
      <c r="B12" t="s">
        <v>82</v>
      </c>
      <c r="D12" t="s">
        <v>225</v>
      </c>
      <c r="E12" t="s">
        <v>216</v>
      </c>
      <c r="F12" t="s">
        <v>214</v>
      </c>
      <c r="G12">
        <v>25</v>
      </c>
      <c r="H12">
        <v>4</v>
      </c>
      <c r="I12">
        <v>14</v>
      </c>
      <c r="J12">
        <v>22</v>
      </c>
      <c r="K12">
        <v>30.8</v>
      </c>
    </row>
    <row r="13" spans="1:11">
      <c r="A13" t="s">
        <v>8</v>
      </c>
      <c r="B13" t="s">
        <v>81</v>
      </c>
      <c r="D13" t="s">
        <v>225</v>
      </c>
      <c r="E13" t="s">
        <v>216</v>
      </c>
      <c r="F13" t="s">
        <v>214</v>
      </c>
      <c r="G13">
        <v>25</v>
      </c>
      <c r="H13">
        <v>4</v>
      </c>
      <c r="I13">
        <v>14</v>
      </c>
      <c r="J13">
        <v>22</v>
      </c>
      <c r="K13">
        <v>30.8</v>
      </c>
    </row>
    <row r="14" spans="1:11">
      <c r="A14" t="s">
        <v>8</v>
      </c>
      <c r="B14" t="s">
        <v>80</v>
      </c>
      <c r="D14" t="s">
        <v>225</v>
      </c>
      <c r="E14" t="s">
        <v>216</v>
      </c>
      <c r="F14" t="s">
        <v>214</v>
      </c>
      <c r="G14">
        <v>25</v>
      </c>
      <c r="H14">
        <v>4</v>
      </c>
      <c r="I14">
        <v>14</v>
      </c>
      <c r="J14">
        <v>22</v>
      </c>
      <c r="K14">
        <v>30.8</v>
      </c>
    </row>
    <row r="15" spans="1:11">
      <c r="A15" t="s">
        <v>8</v>
      </c>
      <c r="B15" t="s">
        <v>79</v>
      </c>
      <c r="D15" t="s">
        <v>225</v>
      </c>
      <c r="E15" t="s">
        <v>216</v>
      </c>
      <c r="F15" t="s">
        <v>214</v>
      </c>
      <c r="G15">
        <v>25</v>
      </c>
      <c r="H15">
        <v>4</v>
      </c>
      <c r="I15">
        <v>14</v>
      </c>
      <c r="J15">
        <v>22</v>
      </c>
      <c r="K15">
        <v>30.8</v>
      </c>
    </row>
    <row r="16" spans="1:11">
      <c r="A16" t="s">
        <v>8</v>
      </c>
      <c r="B16" t="s">
        <v>78</v>
      </c>
      <c r="D16" t="s">
        <v>225</v>
      </c>
      <c r="E16" t="s">
        <v>216</v>
      </c>
      <c r="F16" t="s">
        <v>214</v>
      </c>
      <c r="G16">
        <v>25</v>
      </c>
      <c r="H16">
        <v>4</v>
      </c>
      <c r="I16">
        <v>14</v>
      </c>
      <c r="J16">
        <v>22</v>
      </c>
      <c r="K16">
        <v>30.8</v>
      </c>
    </row>
    <row r="17" spans="1:11">
      <c r="A17" t="s">
        <v>8</v>
      </c>
      <c r="B17" t="s">
        <v>77</v>
      </c>
      <c r="D17" t="s">
        <v>225</v>
      </c>
      <c r="E17" t="s">
        <v>216</v>
      </c>
      <c r="F17" t="s">
        <v>214</v>
      </c>
      <c r="G17">
        <v>25</v>
      </c>
      <c r="H17">
        <v>4</v>
      </c>
      <c r="I17">
        <v>14</v>
      </c>
      <c r="J17">
        <v>22</v>
      </c>
      <c r="K17">
        <v>30.8</v>
      </c>
    </row>
    <row r="18" spans="1:11">
      <c r="A18" t="s">
        <v>8</v>
      </c>
      <c r="B18" t="s">
        <v>84</v>
      </c>
      <c r="D18" t="s">
        <v>227</v>
      </c>
      <c r="E18" t="s">
        <v>216</v>
      </c>
      <c r="F18" t="s">
        <v>4</v>
      </c>
      <c r="G18">
        <v>8360</v>
      </c>
      <c r="H18">
        <v>1</v>
      </c>
      <c r="I18">
        <v>14</v>
      </c>
      <c r="J18">
        <v>22</v>
      </c>
      <c r="K18">
        <v>2574.88</v>
      </c>
    </row>
    <row r="19" spans="1:11">
      <c r="A19" t="s">
        <v>8</v>
      </c>
      <c r="B19" t="s">
        <v>83</v>
      </c>
      <c r="D19" t="s">
        <v>227</v>
      </c>
      <c r="E19" t="s">
        <v>216</v>
      </c>
      <c r="F19" t="s">
        <v>4</v>
      </c>
      <c r="G19">
        <v>8360</v>
      </c>
      <c r="H19">
        <v>1</v>
      </c>
      <c r="I19">
        <v>14</v>
      </c>
      <c r="J19">
        <v>22</v>
      </c>
      <c r="K19">
        <v>2574.88</v>
      </c>
    </row>
    <row r="20" spans="1:11">
      <c r="A20" t="s">
        <v>8</v>
      </c>
      <c r="B20" t="s">
        <v>82</v>
      </c>
      <c r="D20" t="s">
        <v>232</v>
      </c>
      <c r="E20" t="s">
        <v>216</v>
      </c>
      <c r="F20" t="s">
        <v>4</v>
      </c>
      <c r="G20">
        <v>7625</v>
      </c>
      <c r="H20">
        <v>1</v>
      </c>
      <c r="I20">
        <v>14</v>
      </c>
      <c r="J20">
        <v>22</v>
      </c>
      <c r="K20">
        <v>2348.5</v>
      </c>
    </row>
    <row r="21" spans="1:11">
      <c r="A21" t="s">
        <v>8</v>
      </c>
      <c r="B21" t="s">
        <v>81</v>
      </c>
      <c r="D21" t="s">
        <v>232</v>
      </c>
      <c r="E21" t="s">
        <v>216</v>
      </c>
      <c r="F21" t="s">
        <v>4</v>
      </c>
      <c r="G21">
        <v>7625</v>
      </c>
      <c r="H21">
        <v>1</v>
      </c>
      <c r="I21">
        <v>14</v>
      </c>
      <c r="J21">
        <v>22</v>
      </c>
      <c r="K21">
        <v>2348.5</v>
      </c>
    </row>
    <row r="22" spans="1:11">
      <c r="A22" t="s">
        <v>8</v>
      </c>
      <c r="B22" t="s">
        <v>80</v>
      </c>
      <c r="D22" t="s">
        <v>232</v>
      </c>
      <c r="E22" t="s">
        <v>216</v>
      </c>
      <c r="F22" t="s">
        <v>4</v>
      </c>
      <c r="G22">
        <v>7625</v>
      </c>
      <c r="H22">
        <v>1</v>
      </c>
      <c r="I22">
        <v>14</v>
      </c>
      <c r="J22">
        <v>22</v>
      </c>
      <c r="K22">
        <v>2348.5</v>
      </c>
    </row>
    <row r="23" spans="1:11">
      <c r="A23" t="s">
        <v>8</v>
      </c>
      <c r="B23" t="s">
        <v>79</v>
      </c>
      <c r="D23" t="s">
        <v>232</v>
      </c>
      <c r="E23" t="s">
        <v>216</v>
      </c>
      <c r="F23" t="s">
        <v>4</v>
      </c>
      <c r="G23">
        <v>7625</v>
      </c>
      <c r="H23">
        <v>1</v>
      </c>
      <c r="I23">
        <v>14</v>
      </c>
      <c r="J23">
        <v>22</v>
      </c>
      <c r="K23">
        <v>2348.5</v>
      </c>
    </row>
    <row r="24" spans="1:11">
      <c r="A24" t="s">
        <v>8</v>
      </c>
      <c r="B24" t="s">
        <v>78</v>
      </c>
      <c r="D24" t="s">
        <v>232</v>
      </c>
      <c r="E24" t="s">
        <v>216</v>
      </c>
      <c r="F24" t="s">
        <v>4</v>
      </c>
      <c r="G24">
        <v>7625</v>
      </c>
      <c r="H24">
        <v>1</v>
      </c>
      <c r="I24">
        <v>14</v>
      </c>
      <c r="J24">
        <v>22</v>
      </c>
      <c r="K24">
        <v>2348.5</v>
      </c>
    </row>
    <row r="25" spans="1:11">
      <c r="A25" t="s">
        <v>8</v>
      </c>
      <c r="B25" t="s">
        <v>77</v>
      </c>
      <c r="D25" t="s">
        <v>232</v>
      </c>
      <c r="E25" t="s">
        <v>216</v>
      </c>
      <c r="F25" t="s">
        <v>4</v>
      </c>
      <c r="G25">
        <v>7625</v>
      </c>
      <c r="H25">
        <v>1</v>
      </c>
      <c r="I25">
        <v>14</v>
      </c>
      <c r="J25">
        <v>22</v>
      </c>
      <c r="K25">
        <v>2348.5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</vt:i4>
      </vt:variant>
    </vt:vector>
  </HeadingPairs>
  <TitlesOfParts>
    <vt:vector size="21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Inventario Energía</vt:lpstr>
      <vt:lpstr>Combustible</vt:lpstr>
      <vt:lpstr>Plan de acciones </vt:lpstr>
      <vt:lpstr>energias 2018</vt:lpstr>
      <vt:lpstr>TABLAS 2</vt:lpstr>
      <vt:lpstr>pago luz 2019</vt:lpstr>
      <vt:lpstr>tabla dinamica </vt:lpstr>
      <vt:lpstr>'Inventario Energía'!Área_de_impresión</vt:lpstr>
      <vt:lpstr>'tabla dinamica '!Área_de_impresión</vt:lpstr>
      <vt:lpstr>'TABLAS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</dc:creator>
  <cp:lastModifiedBy>Graciela Castro Mtz</cp:lastModifiedBy>
  <cp:lastPrinted>2019-10-23T15:00:01Z</cp:lastPrinted>
  <dcterms:created xsi:type="dcterms:W3CDTF">2019-01-23T17:45:59Z</dcterms:created>
  <dcterms:modified xsi:type="dcterms:W3CDTF">2020-07-08T21:40:32Z</dcterms:modified>
</cp:coreProperties>
</file>